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 activeTab="1"/>
  </bookViews>
  <sheets>
    <sheet name="доходы" sheetId="3" r:id="rId1"/>
    <sheet name="расходы" sheetId="2" r:id="rId2"/>
    <sheet name="источники" sheetId="1" r:id="rId3"/>
  </sheets>
  <calcPr calcId="152511"/>
</workbook>
</file>

<file path=xl/calcChain.xml><?xml version="1.0" encoding="utf-8"?>
<calcChain xmlns="http://schemas.openxmlformats.org/spreadsheetml/2006/main">
  <c r="G100" i="2" l="1"/>
  <c r="H82" i="2"/>
  <c r="I82" i="2"/>
  <c r="G82" i="2"/>
  <c r="G61" i="2"/>
  <c r="H45" i="2"/>
  <c r="I45" i="2"/>
  <c r="G45" i="2"/>
  <c r="D12" i="1" l="1"/>
  <c r="H62" i="2"/>
  <c r="I62" i="2"/>
  <c r="G62" i="2"/>
  <c r="H56" i="2"/>
  <c r="H55" i="2" s="1"/>
  <c r="H54" i="2" s="1"/>
  <c r="I56" i="2"/>
  <c r="I55" i="2" s="1"/>
  <c r="I54" i="2" s="1"/>
  <c r="G56" i="2"/>
  <c r="G55" i="2" s="1"/>
  <c r="G54" i="2" s="1"/>
  <c r="H50" i="2"/>
  <c r="I50" i="2"/>
  <c r="G50" i="2"/>
  <c r="H25" i="2"/>
  <c r="H24" i="2" s="1"/>
  <c r="I116" i="2"/>
  <c r="I115" i="2" s="1"/>
  <c r="I114" i="2" s="1"/>
  <c r="H116" i="2"/>
  <c r="G116" i="2"/>
  <c r="G115" i="2" s="1"/>
  <c r="G114" i="2" s="1"/>
  <c r="H115" i="2"/>
  <c r="H114" i="2" s="1"/>
  <c r="I112" i="2"/>
  <c r="I111" i="2" s="1"/>
  <c r="I110" i="2" s="1"/>
  <c r="H112" i="2"/>
  <c r="G112" i="2"/>
  <c r="G111" i="2" s="1"/>
  <c r="G110" i="2" s="1"/>
  <c r="H111" i="2"/>
  <c r="H110" i="2" s="1"/>
  <c r="I108" i="2"/>
  <c r="H108" i="2"/>
  <c r="G108" i="2"/>
  <c r="I106" i="2"/>
  <c r="H106" i="2"/>
  <c r="G106" i="2"/>
  <c r="I103" i="2"/>
  <c r="I102" i="2" s="1"/>
  <c r="G103" i="2"/>
  <c r="G102" i="2" s="1"/>
  <c r="H103" i="2"/>
  <c r="H102" i="2" s="1"/>
  <c r="I99" i="2"/>
  <c r="G99" i="2"/>
  <c r="H99" i="2"/>
  <c r="I97" i="2"/>
  <c r="G97" i="2"/>
  <c r="H97" i="2"/>
  <c r="I84" i="2"/>
  <c r="G84" i="2"/>
  <c r="H84" i="2"/>
  <c r="H83" i="2" s="1"/>
  <c r="I80" i="2"/>
  <c r="G80" i="2"/>
  <c r="H80" i="2"/>
  <c r="I78" i="2"/>
  <c r="G78" i="2"/>
  <c r="H78" i="2"/>
  <c r="I76" i="2"/>
  <c r="G76" i="2"/>
  <c r="H76" i="2"/>
  <c r="I74" i="2"/>
  <c r="G74" i="2"/>
  <c r="H74" i="2"/>
  <c r="I72" i="2"/>
  <c r="G72" i="2"/>
  <c r="H72" i="2"/>
  <c r="I70" i="2"/>
  <c r="G70" i="2"/>
  <c r="H70" i="2"/>
  <c r="I68" i="2"/>
  <c r="G68" i="2"/>
  <c r="H68" i="2"/>
  <c r="I66" i="2"/>
  <c r="G66" i="2"/>
  <c r="H66" i="2"/>
  <c r="I64" i="2"/>
  <c r="G64" i="2"/>
  <c r="H64" i="2"/>
  <c r="I60" i="2"/>
  <c r="G60" i="2"/>
  <c r="H60" i="2"/>
  <c r="I52" i="2"/>
  <c r="G52" i="2"/>
  <c r="H52" i="2"/>
  <c r="I87" i="2"/>
  <c r="G87" i="2"/>
  <c r="H87" i="2"/>
  <c r="I89" i="2"/>
  <c r="G89" i="2"/>
  <c r="H89" i="2"/>
  <c r="I46" i="2"/>
  <c r="G46" i="2"/>
  <c r="H46" i="2"/>
  <c r="I91" i="2"/>
  <c r="G91" i="2"/>
  <c r="H91" i="2"/>
  <c r="I93" i="2"/>
  <c r="G93" i="2"/>
  <c r="H93" i="2"/>
  <c r="I43" i="2"/>
  <c r="I42" i="2" s="1"/>
  <c r="H43" i="2"/>
  <c r="H42" i="2" s="1"/>
  <c r="G43" i="2"/>
  <c r="G42" i="2" s="1"/>
  <c r="I40" i="2"/>
  <c r="G40" i="2"/>
  <c r="H40" i="2"/>
  <c r="I35" i="2"/>
  <c r="I32" i="2" s="1"/>
  <c r="H35" i="2"/>
  <c r="G35" i="2"/>
  <c r="H32" i="2"/>
  <c r="I30" i="2"/>
  <c r="H30" i="2"/>
  <c r="G30" i="2"/>
  <c r="I25" i="2"/>
  <c r="I24" i="2" s="1"/>
  <c r="G25" i="2"/>
  <c r="G24" i="2" s="1"/>
  <c r="G23" i="2" s="1"/>
  <c r="I20" i="2"/>
  <c r="H20" i="2"/>
  <c r="G20" i="2"/>
  <c r="G16" i="2"/>
  <c r="H14" i="2"/>
  <c r="I14" i="2"/>
  <c r="G14" i="2"/>
  <c r="I11" i="2"/>
  <c r="I10" i="2" s="1"/>
  <c r="G11" i="2"/>
  <c r="G10" i="2" s="1"/>
  <c r="H11" i="2"/>
  <c r="H10" i="2" s="1"/>
  <c r="J55" i="3"/>
  <c r="I55" i="3"/>
  <c r="D55" i="3"/>
  <c r="J52" i="3"/>
  <c r="J51" i="3" s="1"/>
  <c r="I52" i="3"/>
  <c r="I51" i="3" s="1"/>
  <c r="D52" i="3"/>
  <c r="D51" i="3" s="1"/>
  <c r="J48" i="3"/>
  <c r="I48" i="3"/>
  <c r="D48" i="3"/>
  <c r="J47" i="3"/>
  <c r="I47" i="3"/>
  <c r="D47" i="3"/>
  <c r="J39" i="3"/>
  <c r="I39" i="3"/>
  <c r="D39" i="3"/>
  <c r="J34" i="3"/>
  <c r="J33" i="3" s="1"/>
  <c r="J31" i="3" s="1"/>
  <c r="I34" i="3"/>
  <c r="I33" i="3" s="1"/>
  <c r="I31" i="3" s="1"/>
  <c r="D34" i="3"/>
  <c r="D33" i="3"/>
  <c r="D31" i="3" s="1"/>
  <c r="J29" i="3"/>
  <c r="J28" i="3" s="1"/>
  <c r="J27" i="3" s="1"/>
  <c r="I29" i="3"/>
  <c r="D29" i="3"/>
  <c r="D28" i="3" s="1"/>
  <c r="D27" i="3" s="1"/>
  <c r="I28" i="3"/>
  <c r="I27" i="3" s="1"/>
  <c r="J25" i="3"/>
  <c r="I25" i="3"/>
  <c r="D25" i="3"/>
  <c r="J22" i="3"/>
  <c r="I22" i="3"/>
  <c r="D22" i="3"/>
  <c r="J18" i="3"/>
  <c r="I18" i="3"/>
  <c r="H18" i="3"/>
  <c r="G18" i="3"/>
  <c r="F18" i="3"/>
  <c r="E18" i="3"/>
  <c r="D18" i="3"/>
  <c r="J15" i="3"/>
  <c r="J14" i="3" s="1"/>
  <c r="J13" i="3" s="1"/>
  <c r="I15" i="3"/>
  <c r="D15" i="3"/>
  <c r="H86" i="2" l="1"/>
  <c r="I86" i="2"/>
  <c r="G86" i="2"/>
  <c r="I14" i="3"/>
  <c r="I13" i="3" s="1"/>
  <c r="I12" i="3" s="1"/>
  <c r="D14" i="3"/>
  <c r="D13" i="3" s="1"/>
  <c r="D12" i="3" s="1"/>
  <c r="D57" i="3" s="1"/>
  <c r="D46" i="3"/>
  <c r="D45" i="3" s="1"/>
  <c r="D44" i="3" s="1"/>
  <c r="I83" i="2"/>
  <c r="I96" i="2"/>
  <c r="I95" i="2" s="1"/>
  <c r="H96" i="2"/>
  <c r="H95" i="2" s="1"/>
  <c r="G96" i="2"/>
  <c r="G95" i="2" s="1"/>
  <c r="G49" i="2"/>
  <c r="G48" i="2" s="1"/>
  <c r="I49" i="2"/>
  <c r="I48" i="2" s="1"/>
  <c r="H23" i="2"/>
  <c r="H22" i="2" s="1"/>
  <c r="G22" i="2"/>
  <c r="I23" i="2"/>
  <c r="I22" i="2"/>
  <c r="I37" i="2"/>
  <c r="I29" i="2" s="1"/>
  <c r="G105" i="2"/>
  <c r="G101" i="2" s="1"/>
  <c r="G32" i="2"/>
  <c r="H37" i="2"/>
  <c r="H29" i="2" s="1"/>
  <c r="G37" i="2"/>
  <c r="I59" i="2"/>
  <c r="I58" i="2" s="1"/>
  <c r="I16" i="2"/>
  <c r="I13" i="2" s="1"/>
  <c r="I9" i="2" s="1"/>
  <c r="I8" i="2" s="1"/>
  <c r="G59" i="2"/>
  <c r="G58" i="2" s="1"/>
  <c r="H105" i="2"/>
  <c r="H101" i="2" s="1"/>
  <c r="G13" i="2"/>
  <c r="G9" i="2" s="1"/>
  <c r="G8" i="2" s="1"/>
  <c r="H16" i="2"/>
  <c r="H13" i="2" s="1"/>
  <c r="H9" i="2" s="1"/>
  <c r="H8" i="2" s="1"/>
  <c r="H59" i="2"/>
  <c r="H58" i="2" s="1"/>
  <c r="H49" i="2"/>
  <c r="H48" i="2" s="1"/>
  <c r="G83" i="2"/>
  <c r="I105" i="2"/>
  <c r="I101" i="2" s="1"/>
  <c r="J12" i="3"/>
  <c r="J46" i="3"/>
  <c r="J45" i="3" s="1"/>
  <c r="J44" i="3" s="1"/>
  <c r="I46" i="3"/>
  <c r="I45" i="3" s="1"/>
  <c r="I44" i="3" s="1"/>
  <c r="I57" i="3" s="1"/>
  <c r="I28" i="2" l="1"/>
  <c r="I27" i="2" s="1"/>
  <c r="I118" i="2" s="1"/>
  <c r="H28" i="2"/>
  <c r="H27" i="2" s="1"/>
  <c r="H118" i="2" s="1"/>
  <c r="G29" i="2"/>
  <c r="G28" i="2" s="1"/>
  <c r="G27" i="2" s="1"/>
  <c r="G118" i="2" s="1"/>
  <c r="J57" i="3"/>
  <c r="F14" i="1" l="1"/>
  <c r="E14" i="1"/>
  <c r="E11" i="1" s="1"/>
  <c r="D14" i="1"/>
  <c r="D11" i="1" s="1"/>
  <c r="F12" i="1"/>
  <c r="E12" i="1"/>
  <c r="E10" i="1"/>
  <c r="D10" i="1"/>
  <c r="F11" i="1" l="1"/>
  <c r="F10" i="1" s="1"/>
</calcChain>
</file>

<file path=xl/sharedStrings.xml><?xml version="1.0" encoding="utf-8"?>
<sst xmlns="http://schemas.openxmlformats.org/spreadsheetml/2006/main" count="743" uniqueCount="378">
  <si>
    <t>Приложение 1</t>
  </si>
  <si>
    <t>(тыс.руб)</t>
  </si>
  <si>
    <t>Код</t>
  </si>
  <si>
    <t>Наименование источника доходов</t>
  </si>
  <si>
    <t>Код главного администратора</t>
  </si>
  <si>
    <t>Код доходов бюджета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</si>
  <si>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</si>
  <si>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</si>
  <si>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</si>
  <si>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</si>
  <si>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</si>
  <si>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>182</t>
  </si>
  <si>
    <t xml:space="preserve"> 1 05 01000 00 0000 000</t>
  </si>
  <si>
    <t xml:space="preserve">Налог, взимаемый в связи с применением упрощенной системы налогообложения </t>
  </si>
  <si>
    <t xml:space="preserve"> 1 05 01010 01 0000 110</t>
  </si>
  <si>
    <t>Налог, взимаемый с налогоплательщиков, выбравших  в качестве объекта налогообложения  доходы</t>
  </si>
  <si>
    <t xml:space="preserve"> 1 05 01011 01 0000 110</t>
  </si>
  <si>
    <t xml:space="preserve"> 1 05 01012 01 0000 110</t>
  </si>
  <si>
    <t xml:space="preserve"> 1 05 01020 01 0000 110</t>
  </si>
  <si>
    <t>Налог, взимаемый с налогоплательщиков, выбравших  в качестве объекта налогообложения  доходы, уменьшенные на величину расходов</t>
  </si>
  <si>
    <t xml:space="preserve"> 1 05 01021 01 0000 110</t>
  </si>
  <si>
    <t xml:space="preserve"> 1 05 01022 01 0000 110</t>
  </si>
  <si>
    <t>Налог, взимаемый с налогоплательщиков, выбравших  в качестве объекта налогообложения  доходы, уменьшенные на величину расходов (за налоговые периоды, истекшие до 1 января 2011 года)</t>
  </si>
  <si>
    <t xml:space="preserve"> 1 05 02000 02 0000 110</t>
  </si>
  <si>
    <t>Единый налог на вмененный доход для отдельных видов деятельности</t>
  </si>
  <si>
    <t xml:space="preserve"> 1 05 02010 02 0000 110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</si>
  <si>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</si>
  <si>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</si>
  <si>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1 05 04000 02 0000 110</t>
  </si>
  <si>
    <t>1 05 04030 02 0000 110</t>
  </si>
  <si>
    <t>1 13 00000 00 0000 000</t>
  </si>
  <si>
    <t>Доходы от оказания платных услуг(работ) и компенсации затрат государства</t>
  </si>
  <si>
    <t>1 13 02990 00 0000 130</t>
  </si>
  <si>
    <t>Прочие доходы от  компенсации затрат государства</t>
  </si>
  <si>
    <t>1 13 02993 03 0000 130</t>
  </si>
  <si>
    <t xml:space="preserve"> 1 16 00000 00 0000 000</t>
  </si>
  <si>
    <t>Штрафы, санкции, возмещение ущерба</t>
  </si>
  <si>
    <t xml:space="preserve">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</si>
  <si>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</si>
  <si>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1 16 90000 00 0000 140</t>
  </si>
  <si>
    <t>Прочие поступления от денежных взысканий (штрафов) и иных сумм в возмещение ущерба</t>
  </si>
  <si>
    <t xml:space="preserve"> 1 16 90030 03 0000 140</t>
  </si>
  <si>
    <t>1 17 00000 00 0000 000</t>
  </si>
  <si>
    <t>Прочие неналоговые доходы</t>
  </si>
  <si>
    <t>1 17 01000 00 0000 180</t>
  </si>
  <si>
    <t>Невыясненные поступления</t>
  </si>
  <si>
    <t>940</t>
  </si>
  <si>
    <t>1 17 01030 03 0000 180</t>
  </si>
  <si>
    <t>1 17  05000 00 0000 180</t>
  </si>
  <si>
    <t>1 17  05030 03 0000 180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</si>
  <si>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</si>
  <si>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</si>
  <si>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</si>
  <si>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</si>
  <si>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</si>
  <si>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внутригородских муниципальных образований Санкт-Петербурга на выполнение отдельных  государственных 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</si>
  <si>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</si>
  <si>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 на вознаграждение, причитающееся приемному родителю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</si>
  <si>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</si>
  <si>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</si>
  <si>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ИТОГО</t>
  </si>
  <si>
    <t>Приложение 2</t>
  </si>
  <si>
    <t>№     п/п</t>
  </si>
  <si>
    <t>Наименование статей</t>
  </si>
  <si>
    <t>Код ГРБС</t>
  </si>
  <si>
    <t>Код раздела и подраздела</t>
  </si>
  <si>
    <t>I</t>
  </si>
  <si>
    <t>Муниципальный Совет МО  УРИЦК</t>
  </si>
  <si>
    <t>944</t>
  </si>
  <si>
    <t>Общегосударственные вопросы</t>
  </si>
  <si>
    <t>0100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</si>
  <si>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</si>
  <si>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</si>
  <si>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</si>
  <si>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</si>
  <si>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</si>
  <si>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</si>
  <si>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II</t>
  </si>
  <si>
    <t>Местная администрация МО  УРИЦК</t>
  </si>
  <si>
    <t>2</t>
  </si>
  <si>
    <t>2.1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</si>
  <si>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</si>
  <si>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</si>
  <si>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</si>
  <si>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</si>
  <si>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</si>
  <si>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</si>
  <si>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 ДЕЯТЕЛЬНОСТЬ</t>
  </si>
  <si>
    <t>0300</t>
  </si>
  <si>
    <t>0309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</si>
  <si>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</si>
  <si>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</si>
  <si>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</si>
  <si>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</si>
  <si>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</si>
  <si>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</si>
  <si>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0503</t>
  </si>
  <si>
    <t>ОБРАЗОВАНИЕ</t>
  </si>
  <si>
    <t>0700</t>
  </si>
  <si>
    <t xml:space="preserve">КУЛЬТУРА, КИНЕМАТОГРАФИЯ 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</si>
  <si>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</si>
  <si>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</si>
  <si>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</si>
  <si>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</si>
  <si>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</si>
  <si>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</si>
  <si>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</si>
  <si>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 xml:space="preserve"> 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</si>
  <si>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</si>
  <si>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</si>
  <si>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</si>
  <si>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</si>
  <si>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</si>
  <si>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</si>
  <si>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</si>
  <si>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Код бюджетной классификации</t>
  </si>
  <si>
    <t>Наименование</t>
  </si>
  <si>
    <t xml:space="preserve">Код </t>
  </si>
  <si>
    <t xml:space="preserve"> 01 00 0000 00 0000 000</t>
  </si>
  <si>
    <t>Источники внутреннего финансирования дефицитов бюджетов</t>
  </si>
  <si>
    <t xml:space="preserve"> 01 05 0000 00 0000 000</t>
  </si>
  <si>
    <t>Изменение остатков средств на счетах по учету средств бюджетов</t>
  </si>
  <si>
    <t xml:space="preserve"> 01 05 0201 00 0000 510</t>
  </si>
  <si>
    <t>Увеличение прочих остатков денежных средств бюджетов</t>
  </si>
  <si>
    <t xml:space="preserve"> 01 05 0201 03 0000 510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</si>
  <si>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</si>
  <si>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 xml:space="preserve"> 01 05 0201 00 0000 610</t>
  </si>
  <si>
    <t>Уменьшение прочих остатков средств бюджетов</t>
  </si>
  <si>
    <t xml:space="preserve"> 01 05 0201 03 0000 610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</si>
  <si>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</si>
  <si>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Приложение 3</t>
  </si>
  <si>
    <t>1 05 01050 01 0000 110</t>
  </si>
  <si>
    <t>Защита населения и территории от  чрезвычайных ситуаций природного и техногенного характера, гражданская оборона</t>
  </si>
  <si>
    <t>2018</t>
  </si>
  <si>
    <t>Профессиональная подготовка, переподготовка и повышение квалификации</t>
  </si>
  <si>
    <t>0705</t>
  </si>
  <si>
    <t>2019</t>
  </si>
  <si>
    <t>Код целевой статьи</t>
  </si>
  <si>
    <t>Код вида расходов</t>
  </si>
  <si>
    <t>0020000011</t>
  </si>
  <si>
    <t>100</t>
  </si>
  <si>
    <t>Содержание главы внутригородского муниципального образования Санкт-Петербурга</t>
  </si>
  <si>
    <t>1.1.1</t>
  </si>
  <si>
    <t>1.2.1</t>
  </si>
  <si>
    <t>0020000021</t>
  </si>
  <si>
    <t>200</t>
  </si>
  <si>
    <t>1.1.1.1</t>
  </si>
  <si>
    <t>Содержание и обеспечение деятельности лиц, замещающих должности муниципальной службы, а также лиц, замещающих должности , не отнесенные к должностям муниципальной службы, представительного органа муниципального образования</t>
  </si>
  <si>
    <t>800</t>
  </si>
  <si>
    <t>1.2.1.1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</si>
  <si>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</si>
  <si>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</si>
  <si>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0020000022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</si>
  <si>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</t>
  </si>
  <si>
    <t>1.2.2</t>
  </si>
  <si>
    <t>1.2.2.1</t>
  </si>
  <si>
    <t>0020000031</t>
  </si>
  <si>
    <t>0020000032</t>
  </si>
  <si>
    <t>Содержание главы местной администрации внутригородского муниципального образования Санкт-Петербурга</t>
  </si>
  <si>
    <t>Содержание лиц и обеспечение деятельности лиц, замещающих должности муниципальной службы, а также лиц, замещающих должности, не отнесенные к должностям муниципальной службы, местной администрации  муниципального образования</t>
  </si>
  <si>
    <t>2.1.1</t>
  </si>
  <si>
    <t>2.1.1.1</t>
  </si>
  <si>
    <t>00200G0850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</si>
  <si>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</si>
  <si>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 Санкт-Петербурга по составлению протоколов об административных правонарушениях за счет субвенций из бюджета Санкт-Петербурга</t>
  </si>
  <si>
    <t>0700000061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</si>
  <si>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</si>
  <si>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0920000441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</si>
  <si>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</si>
  <si>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2190000081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</si>
  <si>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</si>
  <si>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2190000091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</si>
  <si>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</si>
  <si>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5100000101</t>
  </si>
  <si>
    <t>Учреждение печатного средства массовой информации для опубликования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</si>
  <si>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4570000251</t>
  </si>
  <si>
    <t>Текущий ремонт придомовых территорий и дворовых территорий, включая проезды и въезды, пешеходные дорожки</t>
  </si>
  <si>
    <t>6000000131</t>
  </si>
  <si>
    <t>Организация дополнительных парковочных мест на дворовых территориях</t>
  </si>
  <si>
    <t>6000000132</t>
  </si>
  <si>
    <t>Установка, содержание и ремонт ограждений газонов</t>
  </si>
  <si>
    <t>6000000133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</si>
  <si>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</si>
  <si>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6000000134</t>
  </si>
  <si>
    <t>Оборудование контейнерных площадок на дворовых территориях</t>
  </si>
  <si>
    <t>6000000141</t>
  </si>
  <si>
    <t>Участие в пределах своей компетенции в обеспечении чистоты и порядка на территории муниципального образования, включая ликвидацию несанкционированных свалок бытовых отходов, мусора и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</t>
  </si>
  <si>
    <t>6000000142</t>
  </si>
  <si>
    <t>Озеленение территорий зеленых насаждений внутриквартального озеленения, в том числе организация работ по компенсационному  озеленению, осуществляемому в соответствии с законом Санкт-Петербурга, содержание территорий зеленых насаждений внутриквартального озеленения, ремонт расположенных на них объектов зеленых насаждений, защита зеленых насаждений на указанных территориях, утверждение перечня территорий зеленых насаждений внутриквартального озеленения</t>
  </si>
  <si>
    <t>6000000151</t>
  </si>
  <si>
    <t>Проведение санитарных рубок, а также удаление аварийных, больных деревьев и кустарников в отношении зеленых насаждений внутриквартального озеленения</t>
  </si>
  <si>
    <t>6000000152</t>
  </si>
  <si>
    <t>Создание зон отдыха, в том числе обустройство, содержание и уборка территорий детских площадок</t>
  </si>
  <si>
    <t>6000000161</t>
  </si>
  <si>
    <t>Обустройство, содержание и уборка территорий спортивных площадок</t>
  </si>
  <si>
    <t>6000000162</t>
  </si>
  <si>
    <t>Выполнение оформления к праздничным мероприятиям на территории муниципального образования</t>
  </si>
  <si>
    <t>6000000163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</si>
  <si>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муниципальных советов муниципальных образований, муниципальных служащих</t>
  </si>
  <si>
    <t>4280000181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</si>
  <si>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</si>
  <si>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4500000201</t>
  </si>
  <si>
    <t>Организация и проведение досуговых мероприятий для жителей муниципального образования</t>
  </si>
  <si>
    <t>4500000561</t>
  </si>
  <si>
    <t>5050000231</t>
  </si>
  <si>
    <t>Социальное обеспечение и иные выплаты населению</t>
  </si>
  <si>
    <t>300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</si>
  <si>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</si>
  <si>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</si>
  <si>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</si>
  <si>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51100G0870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</si>
  <si>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</si>
  <si>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5120000241</t>
  </si>
  <si>
    <t xml:space="preserve">Субвенции бюджетам бюджетной системы Российской Федерации </t>
  </si>
  <si>
    <t xml:space="preserve"> к Постановлению Местной администрации МО УРИЦК </t>
  </si>
  <si>
    <t xml:space="preserve">к Постановлению Местной администрации МО УРИЦК </t>
  </si>
  <si>
    <t>Среднесрочный финансовый план внутригородского Муниципального образования  Санкт-Петербурга Муниципального округа УРИЦК  по доходам на 2018 -2020 гг.</t>
  </si>
  <si>
    <t>Налог, взимаемый с налогоплательщиков, выбравших 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</si>
  <si>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 в качестве объекта налогообложения 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</si>
  <si>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01 января 2016 года)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</si>
  <si>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</si>
  <si>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</si>
  <si>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</si>
  <si>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</si>
  <si>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>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</si>
  <si>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</si>
  <si>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</si>
  <si>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806</t>
  </si>
  <si>
    <t xml:space="preserve">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</si>
  <si>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</si>
  <si>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807</t>
  </si>
  <si>
    <t>853</t>
  </si>
  <si>
    <t xml:space="preserve">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</si>
  <si>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</si>
  <si>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</si>
  <si>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</si>
  <si>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2 02 30000 00  0000 151</t>
  </si>
  <si>
    <t>2 02 30024 00 0000 151</t>
  </si>
  <si>
    <t>2 02 30024 03 0000 151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</si>
  <si>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</si>
  <si>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2 02 30024 03 0100 151</t>
  </si>
  <si>
    <t>2 02 30024 03 0200 151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</si>
  <si>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</si>
  <si>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2 02 30027 00 0000 151</t>
  </si>
  <si>
    <t>2 02 30027 03 0000 151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</si>
  <si>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</si>
  <si>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2 02 30027 03 0100 151</t>
  </si>
  <si>
    <t>2 02 30027 03 0200 151</t>
  </si>
  <si>
    <t>2 08 00000 00 0000 000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</si>
  <si>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</si>
  <si>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Среднесрочный финансовый план внутригородского Муниципального образования Санкт-петербурга Муниципального округа УРИЦК по расходам на 2018-2020 гг.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</si>
  <si>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</si>
  <si>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1.2.2.2</t>
  </si>
  <si>
    <t>1.2.2.3</t>
  </si>
  <si>
    <t>Уплата налогов, сборов и иных платежей</t>
  </si>
  <si>
    <t>850</t>
  </si>
  <si>
    <t>1.2.3</t>
  </si>
  <si>
    <t>1.2.3.1</t>
  </si>
  <si>
    <t>ИК МО УРИЦК</t>
  </si>
  <si>
    <t>982</t>
  </si>
  <si>
    <t>0107</t>
  </si>
  <si>
    <t>Проведение выборов в представительные органы муниципального образования</t>
  </si>
  <si>
    <t>0200000051</t>
  </si>
  <si>
    <t>III</t>
  </si>
  <si>
    <t>3</t>
  </si>
  <si>
    <t>3.1</t>
  </si>
  <si>
    <t>3.1.1</t>
  </si>
  <si>
    <t>3.1.1.1</t>
  </si>
  <si>
    <t>3.1.2</t>
  </si>
  <si>
    <t>3.1.2.1</t>
  </si>
  <si>
    <t>3.1.2.2</t>
  </si>
  <si>
    <t>3.1.2.3</t>
  </si>
  <si>
    <t>3.1.2.3.1</t>
  </si>
  <si>
    <t>3.1.3</t>
  </si>
  <si>
    <t>3.1.3.1</t>
  </si>
  <si>
    <t>3.1.3.2</t>
  </si>
  <si>
    <t>3.1.4</t>
  </si>
  <si>
    <t>3.1.4.1</t>
  </si>
  <si>
    <t>09200G0100</t>
  </si>
  <si>
    <t>3.2</t>
  </si>
  <si>
    <t>3.2.1</t>
  </si>
  <si>
    <t>Резервный фонд местной администрации муниципального образования</t>
  </si>
  <si>
    <t>3.2.1.1</t>
  </si>
  <si>
    <t>3.3</t>
  </si>
  <si>
    <t>3.3.1</t>
  </si>
  <si>
    <t>3.3.1.1</t>
  </si>
  <si>
    <t>3.3.2</t>
  </si>
  <si>
    <t>3.3.2.1</t>
  </si>
  <si>
    <t>3.3.3</t>
  </si>
  <si>
    <t>3.3.3.1</t>
  </si>
  <si>
    <t>3.3.4</t>
  </si>
  <si>
    <t>3.3.4.1</t>
  </si>
  <si>
    <t>3.3.5</t>
  </si>
  <si>
    <t>3.3.5.1</t>
  </si>
  <si>
    <t>3.4</t>
  </si>
  <si>
    <t>3.4.1</t>
  </si>
  <si>
    <t>3.4.1.1</t>
  </si>
  <si>
    <t>3.4.1.1.1</t>
  </si>
  <si>
    <t>3.4.1.2</t>
  </si>
  <si>
    <t>3.4.1.2.1</t>
  </si>
  <si>
    <t>3.5</t>
  </si>
  <si>
    <t>3.5.1</t>
  </si>
  <si>
    <t>3.5.1.1</t>
  </si>
  <si>
    <t>3.5.1.1.1</t>
  </si>
  <si>
    <t>3.6</t>
  </si>
  <si>
    <t>3.6.1</t>
  </si>
  <si>
    <t xml:space="preserve">Благоустройство </t>
  </si>
  <si>
    <t>3.6.1.1</t>
  </si>
  <si>
    <t>3.6.1.1.1</t>
  </si>
  <si>
    <t>3.6.1.2</t>
  </si>
  <si>
    <t>3.6.1.2.1</t>
  </si>
  <si>
    <t>3.6.1.3</t>
  </si>
  <si>
    <t>3.6.1.3.1</t>
  </si>
  <si>
    <t>3.6.1.4</t>
  </si>
  <si>
    <t>3.6.1.4.1</t>
  </si>
  <si>
    <t>3.6.1.5</t>
  </si>
  <si>
    <t>3.6.1.5.1</t>
  </si>
  <si>
    <t>3.6.1.6</t>
  </si>
  <si>
    <t>3.6.1.6.1</t>
  </si>
  <si>
    <t>3.6.1.7</t>
  </si>
  <si>
    <t>3.6.1.7.1</t>
  </si>
  <si>
    <t>3.6.1.8</t>
  </si>
  <si>
    <t>3.6.1.8.1</t>
  </si>
  <si>
    <t>3.6.1.9</t>
  </si>
  <si>
    <t>3.6.1.9.1</t>
  </si>
  <si>
    <t>3.6.1.10</t>
  </si>
  <si>
    <t>3.6.1.10.1</t>
  </si>
  <si>
    <t>3.7</t>
  </si>
  <si>
    <t>3.7.1</t>
  </si>
  <si>
    <t>3.7.1.1</t>
  </si>
  <si>
    <t>3.7.1.1.1</t>
  </si>
  <si>
    <t>3.8</t>
  </si>
  <si>
    <t>3.8.1</t>
  </si>
  <si>
    <t>3.8.1.1</t>
  </si>
  <si>
    <t>3.8.1.1.1</t>
  </si>
  <si>
    <t>3.8.1.2</t>
  </si>
  <si>
    <t>3.8.1.2.1</t>
  </si>
  <si>
    <t>3.9</t>
  </si>
  <si>
    <t>3.9.1</t>
  </si>
  <si>
    <t>3.9.1.1</t>
  </si>
  <si>
    <t>Назначение, выплата и перерасчет пенсии за выслугу лет, ежемесячной доплаты к пенсии за стаж, приостановление, возобновление, прекращение выплаты пенсии за выслугу лет, ежемесячной доплаты к пенсии за стаж лицам, замещавшим должности муниципальной службы</t>
  </si>
  <si>
    <t>3.9.1.1.1</t>
  </si>
  <si>
    <t>3.9.2</t>
  </si>
  <si>
    <t>3.9.2.1</t>
  </si>
  <si>
    <t>3.9.2.1.1</t>
  </si>
  <si>
    <t>3.9.2.2</t>
  </si>
  <si>
    <t>3.9.2.2.1</t>
  </si>
  <si>
    <t>3.10</t>
  </si>
  <si>
    <t>3.10.1</t>
  </si>
  <si>
    <t>3.10.1.1</t>
  </si>
  <si>
    <t>3.10.1.1.1</t>
  </si>
  <si>
    <t>3.11</t>
  </si>
  <si>
    <t>3.11.1</t>
  </si>
  <si>
    <t>3.11.1.1</t>
  </si>
  <si>
    <t>3.11.1.1.1</t>
  </si>
  <si>
    <t>3.6.1.11</t>
  </si>
  <si>
    <t>3.6.1.11.1</t>
  </si>
  <si>
    <t xml:space="preserve">Среднесрочный финансовый план  внутригородского Муниципального образования                         Санкт-Петербурга Муниципального округа УРИЦК по источникам финансирования дефицита  бюджета на 2018 -2020 гг.                                                                                                                         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</si>
  <si>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</si>
  <si>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 xml:space="preserve">Обеспечение проведения выборов и референдумов
</t>
  </si>
  <si>
    <t xml:space="preserve">от 20.12.2017г. № 49___   </t>
  </si>
  <si>
    <t xml:space="preserve">от 20.12.2017г. № 49  </t>
  </si>
  <si>
    <t>от 20.12.2017г. № 49</t>
  </si>
  <si>
    <t>3.7.2</t>
  </si>
  <si>
    <t>Другие вопросы в области образования</t>
  </si>
  <si>
    <t>0709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</si>
  <si>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</si>
  <si>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4360000521</t>
  </si>
  <si>
    <t>4360000531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</si>
  <si>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</si>
  <si>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4360000491</t>
  </si>
  <si>
    <t>4360000571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</si>
  <si>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</si>
  <si>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МО УРИЦК, социальную и культурную адаптацию мигрантов, профилактику межнациональных (межэтнических) конфликтов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</si>
  <si>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</si>
  <si>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0920000511</t>
  </si>
  <si>
    <t>1001</t>
  </si>
  <si>
    <t>Пенсионное обеспечение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</si>
</sst>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indexed="63"/>
      <name val="Times New Roman"/>
      <family val="1"/>
      <charset val="204"/>
    </font>
    <font>
      <b/>
      <sz val="11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5" fillId="0" borderId="0" xfId="0" applyFont="1"/>
    <xf numFmtId="0" fontId="8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center" vertical="center" wrapText="1"/>
    </xf>
    <xf numFmtId="165" fontId="15" fillId="0" borderId="4" xfId="0" applyNumberFormat="1" applyFont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5" fontId="16" fillId="0" borderId="4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/>
    <xf numFmtId="0" fontId="3" fillId="0" borderId="4" xfId="0" applyFont="1" applyBorder="1"/>
    <xf numFmtId="0" fontId="5" fillId="0" borderId="4" xfId="0" applyFont="1" applyBorder="1" applyAlignment="1">
      <alignment horizontal="center"/>
    </xf>
    <xf numFmtId="0" fontId="13" fillId="0" borderId="4" xfId="0" applyFont="1" applyBorder="1" applyAlignment="1">
      <alignment horizontal="left" wrapText="1"/>
    </xf>
    <xf numFmtId="165" fontId="1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NumberFormat="1" applyFont="1" applyBorder="1" applyAlignment="1" applyProtection="1">
      <alignment horizontal="left" wrapText="1"/>
      <protection locked="0"/>
    </xf>
    <xf numFmtId="0" fontId="0" fillId="0" borderId="0" xfId="0" applyAlignment="1">
      <alignment horizontal="center"/>
    </xf>
    <xf numFmtId="164" fontId="11" fillId="0" borderId="0" xfId="1" applyFont="1" applyFill="1" applyAlignment="1">
      <alignment wrapText="1"/>
    </xf>
    <xf numFmtId="0" fontId="6" fillId="0" borderId="0" xfId="0" applyFont="1" applyAlignment="1">
      <alignment horizontal="center" wrapText="1"/>
    </xf>
    <xf numFmtId="164" fontId="5" fillId="0" borderId="4" xfId="1" applyFont="1" applyFill="1" applyBorder="1" applyAlignment="1">
      <alignment horizontal="center" vertical="center" wrapText="1"/>
    </xf>
    <xf numFmtId="164" fontId="11" fillId="0" borderId="4" xfId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/>
    </xf>
    <xf numFmtId="49" fontId="9" fillId="0" borderId="4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17" fillId="0" borderId="0" xfId="0" applyFont="1"/>
    <xf numFmtId="0" fontId="13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4" fillId="0" borderId="0" xfId="0" applyFont="1" applyAlignment="1">
      <alignment vertical="center" wrapText="1"/>
    </xf>
    <xf numFmtId="0" fontId="1" fillId="0" borderId="0" xfId="0" applyFont="1"/>
    <xf numFmtId="165" fontId="16" fillId="0" borderId="0" xfId="0" applyNumberFormat="1" applyFont="1" applyBorder="1" applyAlignment="1">
      <alignment horizontal="center"/>
    </xf>
    <xf numFmtId="0" fontId="0" fillId="0" borderId="0" xfId="0" applyFont="1"/>
    <xf numFmtId="49" fontId="9" fillId="2" borderId="4" xfId="1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wrapText="1"/>
    </xf>
    <xf numFmtId="49" fontId="9" fillId="0" borderId="0" xfId="1" applyNumberFormat="1" applyFont="1" applyFill="1" applyBorder="1" applyAlignment="1">
      <alignment horizontal="center" vertical="center"/>
    </xf>
    <xf numFmtId="166" fontId="0" fillId="0" borderId="0" xfId="0" applyNumberFormat="1"/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2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49" fontId="16" fillId="2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/>
    <xf numFmtId="0" fontId="12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21" fillId="0" borderId="4" xfId="1" applyNumberFormat="1" applyFont="1" applyFill="1" applyBorder="1" applyAlignment="1">
      <alignment horizontal="center" vertical="center" wrapText="1"/>
    </xf>
    <xf numFmtId="164" fontId="13" fillId="0" borderId="4" xfId="1" applyFont="1" applyFill="1" applyBorder="1" applyAlignment="1">
      <alignment horizontal="center" vertical="center" wrapText="1"/>
    </xf>
    <xf numFmtId="49" fontId="13" fillId="0" borderId="4" xfId="1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166" fontId="13" fillId="0" borderId="4" xfId="1" applyNumberFormat="1" applyFont="1" applyFill="1" applyBorder="1" applyAlignment="1">
      <alignment horizontal="center" vertical="center"/>
    </xf>
    <xf numFmtId="49" fontId="13" fillId="0" borderId="4" xfId="1" applyNumberFormat="1" applyFont="1" applyFill="1" applyBorder="1" applyAlignment="1">
      <alignment horizontal="left" vertical="center" wrapText="1"/>
    </xf>
    <xf numFmtId="49" fontId="13" fillId="0" borderId="4" xfId="1" applyNumberFormat="1" applyFont="1" applyFill="1" applyBorder="1" applyAlignment="1">
      <alignment horizontal="center" vertical="center"/>
    </xf>
    <xf numFmtId="49" fontId="22" fillId="0" borderId="4" xfId="1" applyNumberFormat="1" applyFont="1" applyFill="1" applyBorder="1" applyAlignment="1">
      <alignment horizontal="center" vertical="center" wrapText="1"/>
    </xf>
    <xf numFmtId="49" fontId="14" fillId="0" borderId="4" xfId="1" applyNumberFormat="1" applyFont="1" applyFill="1" applyBorder="1" applyAlignment="1">
      <alignment horizontal="left" vertical="center" wrapText="1"/>
    </xf>
    <xf numFmtId="49" fontId="14" fillId="0" borderId="4" xfId="1" applyNumberFormat="1" applyFont="1" applyFill="1" applyBorder="1" applyAlignment="1">
      <alignment horizontal="center" vertical="center"/>
    </xf>
    <xf numFmtId="166" fontId="14" fillId="0" borderId="4" xfId="1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166" fontId="3" fillId="0" borderId="4" xfId="1" applyNumberFormat="1" applyFont="1" applyFill="1" applyBorder="1" applyAlignment="1">
      <alignment horizontal="center" vertical="center"/>
    </xf>
    <xf numFmtId="166" fontId="12" fillId="0" borderId="4" xfId="1" applyNumberFormat="1" applyFont="1" applyFill="1" applyBorder="1" applyAlignment="1">
      <alignment horizontal="center" vertical="center"/>
    </xf>
    <xf numFmtId="49" fontId="22" fillId="2" borderId="4" xfId="1" applyNumberFormat="1" applyFont="1" applyFill="1" applyBorder="1" applyAlignment="1">
      <alignment horizontal="center" vertical="center" wrapText="1"/>
    </xf>
    <xf numFmtId="49" fontId="14" fillId="2" borderId="4" xfId="1" applyNumberFormat="1" applyFont="1" applyFill="1" applyBorder="1" applyAlignment="1">
      <alignment horizontal="left" vertical="center" wrapText="1"/>
    </xf>
    <xf numFmtId="49" fontId="14" fillId="2" borderId="4" xfId="1" applyNumberFormat="1" applyFont="1" applyFill="1" applyBorder="1" applyAlignment="1">
      <alignment horizontal="center" vertical="center"/>
    </xf>
    <xf numFmtId="166" fontId="3" fillId="2" borderId="4" xfId="1" applyNumberFormat="1" applyFont="1" applyFill="1" applyBorder="1" applyAlignment="1">
      <alignment horizontal="center" vertical="center"/>
    </xf>
    <xf numFmtId="0" fontId="13" fillId="0" borderId="4" xfId="1" applyNumberFormat="1" applyFont="1" applyFill="1" applyBorder="1" applyAlignment="1">
      <alignment horizontal="center" vertical="center" wrapText="1"/>
    </xf>
    <xf numFmtId="0" fontId="14" fillId="0" borderId="4" xfId="1" applyNumberFormat="1" applyFont="1" applyFill="1" applyBorder="1" applyAlignment="1">
      <alignment horizontal="left" vertical="center" wrapText="1"/>
    </xf>
    <xf numFmtId="0" fontId="3" fillId="0" borderId="4" xfId="1" applyNumberFormat="1" applyFont="1" applyFill="1" applyBorder="1" applyAlignment="1">
      <alignment horizontal="left" vertical="center" wrapText="1"/>
    </xf>
    <xf numFmtId="166" fontId="12" fillId="2" borderId="4" xfId="1" applyNumberFormat="1" applyFont="1" applyFill="1" applyBorder="1" applyAlignment="1">
      <alignment horizontal="center" vertical="center"/>
    </xf>
    <xf numFmtId="164" fontId="13" fillId="0" borderId="4" xfId="1" applyFont="1" applyFill="1" applyBorder="1" applyAlignment="1">
      <alignment vertical="center" wrapText="1"/>
    </xf>
    <xf numFmtId="164" fontId="14" fillId="0" borderId="4" xfId="1" applyFont="1" applyFill="1" applyBorder="1" applyAlignment="1">
      <alignment horizontal="left" vertical="center" wrapText="1"/>
    </xf>
    <xf numFmtId="164" fontId="13" fillId="0" borderId="4" xfId="1" applyFont="1" applyFill="1" applyBorder="1" applyAlignment="1">
      <alignment horizontal="left" vertical="center" wrapText="1"/>
    </xf>
    <xf numFmtId="164" fontId="23" fillId="0" borderId="4" xfId="1" applyFont="1" applyFill="1" applyBorder="1" applyAlignment="1">
      <alignment horizontal="center" vertical="center" wrapText="1"/>
    </xf>
    <xf numFmtId="164" fontId="24" fillId="0" borderId="4" xfId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7" fillId="0" borderId="0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8" fillId="0" borderId="6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topLeftCell="A48" workbookViewId="0">
      <selection activeCell="M12" sqref="M12"/>
    </sheetView>
  </sheetViews>
  <sheetFormatPr defaultRowHeight="13.8" x14ac:dyDescent="0.25"/>
  <cols>
    <col min="1" max="1" width="16.5546875" style="2" customWidth="1"/>
    <col min="2" max="2" width="21.33203125" style="3" customWidth="1"/>
    <col min="3" max="3" width="55.33203125" style="3" customWidth="1"/>
    <col min="4" max="4" width="12.33203125" style="3" customWidth="1"/>
    <col min="5" max="5" width="0.33203125" style="2" hidden="1" customWidth="1"/>
    <col min="6" max="8" width="9.109375" style="2" hidden="1" customWidth="1"/>
    <col min="9" max="9" width="12.5546875" style="2" customWidth="1"/>
    <col min="10" max="10" width="11.5546875" style="2" customWidth="1"/>
    <col min="11" max="256" width="9.109375" style="2"/>
    <col min="257" max="257" width="16.5546875" style="2" customWidth="1"/>
    <col min="258" max="258" width="21.33203125" style="2" customWidth="1"/>
    <col min="259" max="259" width="55.33203125" style="2" customWidth="1"/>
    <col min="260" max="260" width="12.33203125" style="2" customWidth="1"/>
    <col min="261" max="264" width="0" style="2" hidden="1" customWidth="1"/>
    <col min="265" max="265" width="12.5546875" style="2" customWidth="1"/>
    <col min="266" max="266" width="11.5546875" style="2" customWidth="1"/>
    <col min="267" max="512" width="9.109375" style="2"/>
    <col min="513" max="513" width="16.5546875" style="2" customWidth="1"/>
    <col min="514" max="514" width="21.33203125" style="2" customWidth="1"/>
    <col min="515" max="515" width="55.33203125" style="2" customWidth="1"/>
    <col min="516" max="516" width="12.33203125" style="2" customWidth="1"/>
    <col min="517" max="520" width="0" style="2" hidden="1" customWidth="1"/>
    <col min="521" max="521" width="12.5546875" style="2" customWidth="1"/>
    <col min="522" max="522" width="11.5546875" style="2" customWidth="1"/>
    <col min="523" max="768" width="9.109375" style="2"/>
    <col min="769" max="769" width="16.5546875" style="2" customWidth="1"/>
    <col min="770" max="770" width="21.33203125" style="2" customWidth="1"/>
    <col min="771" max="771" width="55.33203125" style="2" customWidth="1"/>
    <col min="772" max="772" width="12.33203125" style="2" customWidth="1"/>
    <col min="773" max="776" width="0" style="2" hidden="1" customWidth="1"/>
    <col min="777" max="777" width="12.5546875" style="2" customWidth="1"/>
    <col min="778" max="778" width="11.5546875" style="2" customWidth="1"/>
    <col min="779" max="1024" width="9.109375" style="2"/>
    <col min="1025" max="1025" width="16.5546875" style="2" customWidth="1"/>
    <col min="1026" max="1026" width="21.33203125" style="2" customWidth="1"/>
    <col min="1027" max="1027" width="55.33203125" style="2" customWidth="1"/>
    <col min="1028" max="1028" width="12.33203125" style="2" customWidth="1"/>
    <col min="1029" max="1032" width="0" style="2" hidden="1" customWidth="1"/>
    <col min="1033" max="1033" width="12.5546875" style="2" customWidth="1"/>
    <col min="1034" max="1034" width="11.5546875" style="2" customWidth="1"/>
    <col min="1035" max="1280" width="9.109375" style="2"/>
    <col min="1281" max="1281" width="16.5546875" style="2" customWidth="1"/>
    <col min="1282" max="1282" width="21.33203125" style="2" customWidth="1"/>
    <col min="1283" max="1283" width="55.33203125" style="2" customWidth="1"/>
    <col min="1284" max="1284" width="12.33203125" style="2" customWidth="1"/>
    <col min="1285" max="1288" width="0" style="2" hidden="1" customWidth="1"/>
    <col min="1289" max="1289" width="12.5546875" style="2" customWidth="1"/>
    <col min="1290" max="1290" width="11.5546875" style="2" customWidth="1"/>
    <col min="1291" max="1536" width="9.109375" style="2"/>
    <col min="1537" max="1537" width="16.5546875" style="2" customWidth="1"/>
    <col min="1538" max="1538" width="21.33203125" style="2" customWidth="1"/>
    <col min="1539" max="1539" width="55.33203125" style="2" customWidth="1"/>
    <col min="1540" max="1540" width="12.33203125" style="2" customWidth="1"/>
    <col min="1541" max="1544" width="0" style="2" hidden="1" customWidth="1"/>
    <col min="1545" max="1545" width="12.5546875" style="2" customWidth="1"/>
    <col min="1546" max="1546" width="11.5546875" style="2" customWidth="1"/>
    <col min="1547" max="1792" width="9.109375" style="2"/>
    <col min="1793" max="1793" width="16.5546875" style="2" customWidth="1"/>
    <col min="1794" max="1794" width="21.33203125" style="2" customWidth="1"/>
    <col min="1795" max="1795" width="55.33203125" style="2" customWidth="1"/>
    <col min="1796" max="1796" width="12.33203125" style="2" customWidth="1"/>
    <col min="1797" max="1800" width="0" style="2" hidden="1" customWidth="1"/>
    <col min="1801" max="1801" width="12.5546875" style="2" customWidth="1"/>
    <col min="1802" max="1802" width="11.5546875" style="2" customWidth="1"/>
    <col min="1803" max="2048" width="9.109375" style="2"/>
    <col min="2049" max="2049" width="16.5546875" style="2" customWidth="1"/>
    <col min="2050" max="2050" width="21.33203125" style="2" customWidth="1"/>
    <col min="2051" max="2051" width="55.33203125" style="2" customWidth="1"/>
    <col min="2052" max="2052" width="12.33203125" style="2" customWidth="1"/>
    <col min="2053" max="2056" width="0" style="2" hidden="1" customWidth="1"/>
    <col min="2057" max="2057" width="12.5546875" style="2" customWidth="1"/>
    <col min="2058" max="2058" width="11.5546875" style="2" customWidth="1"/>
    <col min="2059" max="2304" width="9.109375" style="2"/>
    <col min="2305" max="2305" width="16.5546875" style="2" customWidth="1"/>
    <col min="2306" max="2306" width="21.33203125" style="2" customWidth="1"/>
    <col min="2307" max="2307" width="55.33203125" style="2" customWidth="1"/>
    <col min="2308" max="2308" width="12.33203125" style="2" customWidth="1"/>
    <col min="2309" max="2312" width="0" style="2" hidden="1" customWidth="1"/>
    <col min="2313" max="2313" width="12.5546875" style="2" customWidth="1"/>
    <col min="2314" max="2314" width="11.5546875" style="2" customWidth="1"/>
    <col min="2315" max="2560" width="9.109375" style="2"/>
    <col min="2561" max="2561" width="16.5546875" style="2" customWidth="1"/>
    <col min="2562" max="2562" width="21.33203125" style="2" customWidth="1"/>
    <col min="2563" max="2563" width="55.33203125" style="2" customWidth="1"/>
    <col min="2564" max="2564" width="12.33203125" style="2" customWidth="1"/>
    <col min="2565" max="2568" width="0" style="2" hidden="1" customWidth="1"/>
    <col min="2569" max="2569" width="12.5546875" style="2" customWidth="1"/>
    <col min="2570" max="2570" width="11.5546875" style="2" customWidth="1"/>
    <col min="2571" max="2816" width="9.109375" style="2"/>
    <col min="2817" max="2817" width="16.5546875" style="2" customWidth="1"/>
    <col min="2818" max="2818" width="21.33203125" style="2" customWidth="1"/>
    <col min="2819" max="2819" width="55.33203125" style="2" customWidth="1"/>
    <col min="2820" max="2820" width="12.33203125" style="2" customWidth="1"/>
    <col min="2821" max="2824" width="0" style="2" hidden="1" customWidth="1"/>
    <col min="2825" max="2825" width="12.5546875" style="2" customWidth="1"/>
    <col min="2826" max="2826" width="11.5546875" style="2" customWidth="1"/>
    <col min="2827" max="3072" width="9.109375" style="2"/>
    <col min="3073" max="3073" width="16.5546875" style="2" customWidth="1"/>
    <col min="3074" max="3074" width="21.33203125" style="2" customWidth="1"/>
    <col min="3075" max="3075" width="55.33203125" style="2" customWidth="1"/>
    <col min="3076" max="3076" width="12.33203125" style="2" customWidth="1"/>
    <col min="3077" max="3080" width="0" style="2" hidden="1" customWidth="1"/>
    <col min="3081" max="3081" width="12.5546875" style="2" customWidth="1"/>
    <col min="3082" max="3082" width="11.5546875" style="2" customWidth="1"/>
    <col min="3083" max="3328" width="9.109375" style="2"/>
    <col min="3329" max="3329" width="16.5546875" style="2" customWidth="1"/>
    <col min="3330" max="3330" width="21.33203125" style="2" customWidth="1"/>
    <col min="3331" max="3331" width="55.33203125" style="2" customWidth="1"/>
    <col min="3332" max="3332" width="12.33203125" style="2" customWidth="1"/>
    <col min="3333" max="3336" width="0" style="2" hidden="1" customWidth="1"/>
    <col min="3337" max="3337" width="12.5546875" style="2" customWidth="1"/>
    <col min="3338" max="3338" width="11.5546875" style="2" customWidth="1"/>
    <col min="3339" max="3584" width="9.109375" style="2"/>
    <col min="3585" max="3585" width="16.5546875" style="2" customWidth="1"/>
    <col min="3586" max="3586" width="21.33203125" style="2" customWidth="1"/>
    <col min="3587" max="3587" width="55.33203125" style="2" customWidth="1"/>
    <col min="3588" max="3588" width="12.33203125" style="2" customWidth="1"/>
    <col min="3589" max="3592" width="0" style="2" hidden="1" customWidth="1"/>
    <col min="3593" max="3593" width="12.5546875" style="2" customWidth="1"/>
    <col min="3594" max="3594" width="11.5546875" style="2" customWidth="1"/>
    <col min="3595" max="3840" width="9.109375" style="2"/>
    <col min="3841" max="3841" width="16.5546875" style="2" customWidth="1"/>
    <col min="3842" max="3842" width="21.33203125" style="2" customWidth="1"/>
    <col min="3843" max="3843" width="55.33203125" style="2" customWidth="1"/>
    <col min="3844" max="3844" width="12.33203125" style="2" customWidth="1"/>
    <col min="3845" max="3848" width="0" style="2" hidden="1" customWidth="1"/>
    <col min="3849" max="3849" width="12.5546875" style="2" customWidth="1"/>
    <col min="3850" max="3850" width="11.5546875" style="2" customWidth="1"/>
    <col min="3851" max="4096" width="9.109375" style="2"/>
    <col min="4097" max="4097" width="16.5546875" style="2" customWidth="1"/>
    <col min="4098" max="4098" width="21.33203125" style="2" customWidth="1"/>
    <col min="4099" max="4099" width="55.33203125" style="2" customWidth="1"/>
    <col min="4100" max="4100" width="12.33203125" style="2" customWidth="1"/>
    <col min="4101" max="4104" width="0" style="2" hidden="1" customWidth="1"/>
    <col min="4105" max="4105" width="12.5546875" style="2" customWidth="1"/>
    <col min="4106" max="4106" width="11.5546875" style="2" customWidth="1"/>
    <col min="4107" max="4352" width="9.109375" style="2"/>
    <col min="4353" max="4353" width="16.5546875" style="2" customWidth="1"/>
    <col min="4354" max="4354" width="21.33203125" style="2" customWidth="1"/>
    <col min="4355" max="4355" width="55.33203125" style="2" customWidth="1"/>
    <col min="4356" max="4356" width="12.33203125" style="2" customWidth="1"/>
    <col min="4357" max="4360" width="0" style="2" hidden="1" customWidth="1"/>
    <col min="4361" max="4361" width="12.5546875" style="2" customWidth="1"/>
    <col min="4362" max="4362" width="11.5546875" style="2" customWidth="1"/>
    <col min="4363" max="4608" width="9.109375" style="2"/>
    <col min="4609" max="4609" width="16.5546875" style="2" customWidth="1"/>
    <col min="4610" max="4610" width="21.33203125" style="2" customWidth="1"/>
    <col min="4611" max="4611" width="55.33203125" style="2" customWidth="1"/>
    <col min="4612" max="4612" width="12.33203125" style="2" customWidth="1"/>
    <col min="4613" max="4616" width="0" style="2" hidden="1" customWidth="1"/>
    <col min="4617" max="4617" width="12.5546875" style="2" customWidth="1"/>
    <col min="4618" max="4618" width="11.5546875" style="2" customWidth="1"/>
    <col min="4619" max="4864" width="9.109375" style="2"/>
    <col min="4865" max="4865" width="16.5546875" style="2" customWidth="1"/>
    <col min="4866" max="4866" width="21.33203125" style="2" customWidth="1"/>
    <col min="4867" max="4867" width="55.33203125" style="2" customWidth="1"/>
    <col min="4868" max="4868" width="12.33203125" style="2" customWidth="1"/>
    <col min="4869" max="4872" width="0" style="2" hidden="1" customWidth="1"/>
    <col min="4873" max="4873" width="12.5546875" style="2" customWidth="1"/>
    <col min="4874" max="4874" width="11.5546875" style="2" customWidth="1"/>
    <col min="4875" max="5120" width="9.109375" style="2"/>
    <col min="5121" max="5121" width="16.5546875" style="2" customWidth="1"/>
    <col min="5122" max="5122" width="21.33203125" style="2" customWidth="1"/>
    <col min="5123" max="5123" width="55.33203125" style="2" customWidth="1"/>
    <col min="5124" max="5124" width="12.33203125" style="2" customWidth="1"/>
    <col min="5125" max="5128" width="0" style="2" hidden="1" customWidth="1"/>
    <col min="5129" max="5129" width="12.5546875" style="2" customWidth="1"/>
    <col min="5130" max="5130" width="11.5546875" style="2" customWidth="1"/>
    <col min="5131" max="5376" width="9.109375" style="2"/>
    <col min="5377" max="5377" width="16.5546875" style="2" customWidth="1"/>
    <col min="5378" max="5378" width="21.33203125" style="2" customWidth="1"/>
    <col min="5379" max="5379" width="55.33203125" style="2" customWidth="1"/>
    <col min="5380" max="5380" width="12.33203125" style="2" customWidth="1"/>
    <col min="5381" max="5384" width="0" style="2" hidden="1" customWidth="1"/>
    <col min="5385" max="5385" width="12.5546875" style="2" customWidth="1"/>
    <col min="5386" max="5386" width="11.5546875" style="2" customWidth="1"/>
    <col min="5387" max="5632" width="9.109375" style="2"/>
    <col min="5633" max="5633" width="16.5546875" style="2" customWidth="1"/>
    <col min="5634" max="5634" width="21.33203125" style="2" customWidth="1"/>
    <col min="5635" max="5635" width="55.33203125" style="2" customWidth="1"/>
    <col min="5636" max="5636" width="12.33203125" style="2" customWidth="1"/>
    <col min="5637" max="5640" width="0" style="2" hidden="1" customWidth="1"/>
    <col min="5641" max="5641" width="12.5546875" style="2" customWidth="1"/>
    <col min="5642" max="5642" width="11.5546875" style="2" customWidth="1"/>
    <col min="5643" max="5888" width="9.109375" style="2"/>
    <col min="5889" max="5889" width="16.5546875" style="2" customWidth="1"/>
    <col min="5890" max="5890" width="21.33203125" style="2" customWidth="1"/>
    <col min="5891" max="5891" width="55.33203125" style="2" customWidth="1"/>
    <col min="5892" max="5892" width="12.33203125" style="2" customWidth="1"/>
    <col min="5893" max="5896" width="0" style="2" hidden="1" customWidth="1"/>
    <col min="5897" max="5897" width="12.5546875" style="2" customWidth="1"/>
    <col min="5898" max="5898" width="11.5546875" style="2" customWidth="1"/>
    <col min="5899" max="6144" width="9.109375" style="2"/>
    <col min="6145" max="6145" width="16.5546875" style="2" customWidth="1"/>
    <col min="6146" max="6146" width="21.33203125" style="2" customWidth="1"/>
    <col min="6147" max="6147" width="55.33203125" style="2" customWidth="1"/>
    <col min="6148" max="6148" width="12.33203125" style="2" customWidth="1"/>
    <col min="6149" max="6152" width="0" style="2" hidden="1" customWidth="1"/>
    <col min="6153" max="6153" width="12.5546875" style="2" customWidth="1"/>
    <col min="6154" max="6154" width="11.5546875" style="2" customWidth="1"/>
    <col min="6155" max="6400" width="9.109375" style="2"/>
    <col min="6401" max="6401" width="16.5546875" style="2" customWidth="1"/>
    <col min="6402" max="6402" width="21.33203125" style="2" customWidth="1"/>
    <col min="6403" max="6403" width="55.33203125" style="2" customWidth="1"/>
    <col min="6404" max="6404" width="12.33203125" style="2" customWidth="1"/>
    <col min="6405" max="6408" width="0" style="2" hidden="1" customWidth="1"/>
    <col min="6409" max="6409" width="12.5546875" style="2" customWidth="1"/>
    <col min="6410" max="6410" width="11.5546875" style="2" customWidth="1"/>
    <col min="6411" max="6656" width="9.109375" style="2"/>
    <col min="6657" max="6657" width="16.5546875" style="2" customWidth="1"/>
    <col min="6658" max="6658" width="21.33203125" style="2" customWidth="1"/>
    <col min="6659" max="6659" width="55.33203125" style="2" customWidth="1"/>
    <col min="6660" max="6660" width="12.33203125" style="2" customWidth="1"/>
    <col min="6661" max="6664" width="0" style="2" hidden="1" customWidth="1"/>
    <col min="6665" max="6665" width="12.5546875" style="2" customWidth="1"/>
    <col min="6666" max="6666" width="11.5546875" style="2" customWidth="1"/>
    <col min="6667" max="6912" width="9.109375" style="2"/>
    <col min="6913" max="6913" width="16.5546875" style="2" customWidth="1"/>
    <col min="6914" max="6914" width="21.33203125" style="2" customWidth="1"/>
    <col min="6915" max="6915" width="55.33203125" style="2" customWidth="1"/>
    <col min="6916" max="6916" width="12.33203125" style="2" customWidth="1"/>
    <col min="6917" max="6920" width="0" style="2" hidden="1" customWidth="1"/>
    <col min="6921" max="6921" width="12.5546875" style="2" customWidth="1"/>
    <col min="6922" max="6922" width="11.5546875" style="2" customWidth="1"/>
    <col min="6923" max="7168" width="9.109375" style="2"/>
    <col min="7169" max="7169" width="16.5546875" style="2" customWidth="1"/>
    <col min="7170" max="7170" width="21.33203125" style="2" customWidth="1"/>
    <col min="7171" max="7171" width="55.33203125" style="2" customWidth="1"/>
    <col min="7172" max="7172" width="12.33203125" style="2" customWidth="1"/>
    <col min="7173" max="7176" width="0" style="2" hidden="1" customWidth="1"/>
    <col min="7177" max="7177" width="12.5546875" style="2" customWidth="1"/>
    <col min="7178" max="7178" width="11.5546875" style="2" customWidth="1"/>
    <col min="7179" max="7424" width="9.109375" style="2"/>
    <col min="7425" max="7425" width="16.5546875" style="2" customWidth="1"/>
    <col min="7426" max="7426" width="21.33203125" style="2" customWidth="1"/>
    <col min="7427" max="7427" width="55.33203125" style="2" customWidth="1"/>
    <col min="7428" max="7428" width="12.33203125" style="2" customWidth="1"/>
    <col min="7429" max="7432" width="0" style="2" hidden="1" customWidth="1"/>
    <col min="7433" max="7433" width="12.5546875" style="2" customWidth="1"/>
    <col min="7434" max="7434" width="11.5546875" style="2" customWidth="1"/>
    <col min="7435" max="7680" width="9.109375" style="2"/>
    <col min="7681" max="7681" width="16.5546875" style="2" customWidth="1"/>
    <col min="7682" max="7682" width="21.33203125" style="2" customWidth="1"/>
    <col min="7683" max="7683" width="55.33203125" style="2" customWidth="1"/>
    <col min="7684" max="7684" width="12.33203125" style="2" customWidth="1"/>
    <col min="7685" max="7688" width="0" style="2" hidden="1" customWidth="1"/>
    <col min="7689" max="7689" width="12.5546875" style="2" customWidth="1"/>
    <col min="7690" max="7690" width="11.5546875" style="2" customWidth="1"/>
    <col min="7691" max="7936" width="9.109375" style="2"/>
    <col min="7937" max="7937" width="16.5546875" style="2" customWidth="1"/>
    <col min="7938" max="7938" width="21.33203125" style="2" customWidth="1"/>
    <col min="7939" max="7939" width="55.33203125" style="2" customWidth="1"/>
    <col min="7940" max="7940" width="12.33203125" style="2" customWidth="1"/>
    <col min="7941" max="7944" width="0" style="2" hidden="1" customWidth="1"/>
    <col min="7945" max="7945" width="12.5546875" style="2" customWidth="1"/>
    <col min="7946" max="7946" width="11.5546875" style="2" customWidth="1"/>
    <col min="7947" max="8192" width="9.109375" style="2"/>
    <col min="8193" max="8193" width="16.5546875" style="2" customWidth="1"/>
    <col min="8194" max="8194" width="21.33203125" style="2" customWidth="1"/>
    <col min="8195" max="8195" width="55.33203125" style="2" customWidth="1"/>
    <col min="8196" max="8196" width="12.33203125" style="2" customWidth="1"/>
    <col min="8197" max="8200" width="0" style="2" hidden="1" customWidth="1"/>
    <col min="8201" max="8201" width="12.5546875" style="2" customWidth="1"/>
    <col min="8202" max="8202" width="11.5546875" style="2" customWidth="1"/>
    <col min="8203" max="8448" width="9.109375" style="2"/>
    <col min="8449" max="8449" width="16.5546875" style="2" customWidth="1"/>
    <col min="8450" max="8450" width="21.33203125" style="2" customWidth="1"/>
    <col min="8451" max="8451" width="55.33203125" style="2" customWidth="1"/>
    <col min="8452" max="8452" width="12.33203125" style="2" customWidth="1"/>
    <col min="8453" max="8456" width="0" style="2" hidden="1" customWidth="1"/>
    <col min="8457" max="8457" width="12.5546875" style="2" customWidth="1"/>
    <col min="8458" max="8458" width="11.5546875" style="2" customWidth="1"/>
    <col min="8459" max="8704" width="9.109375" style="2"/>
    <col min="8705" max="8705" width="16.5546875" style="2" customWidth="1"/>
    <col min="8706" max="8706" width="21.33203125" style="2" customWidth="1"/>
    <col min="8707" max="8707" width="55.33203125" style="2" customWidth="1"/>
    <col min="8708" max="8708" width="12.33203125" style="2" customWidth="1"/>
    <col min="8709" max="8712" width="0" style="2" hidden="1" customWidth="1"/>
    <col min="8713" max="8713" width="12.5546875" style="2" customWidth="1"/>
    <col min="8714" max="8714" width="11.5546875" style="2" customWidth="1"/>
    <col min="8715" max="8960" width="9.109375" style="2"/>
    <col min="8961" max="8961" width="16.5546875" style="2" customWidth="1"/>
    <col min="8962" max="8962" width="21.33203125" style="2" customWidth="1"/>
    <col min="8963" max="8963" width="55.33203125" style="2" customWidth="1"/>
    <col min="8964" max="8964" width="12.33203125" style="2" customWidth="1"/>
    <col min="8965" max="8968" width="0" style="2" hidden="1" customWidth="1"/>
    <col min="8969" max="8969" width="12.5546875" style="2" customWidth="1"/>
    <col min="8970" max="8970" width="11.5546875" style="2" customWidth="1"/>
    <col min="8971" max="9216" width="9.109375" style="2"/>
    <col min="9217" max="9217" width="16.5546875" style="2" customWidth="1"/>
    <col min="9218" max="9218" width="21.33203125" style="2" customWidth="1"/>
    <col min="9219" max="9219" width="55.33203125" style="2" customWidth="1"/>
    <col min="9220" max="9220" width="12.33203125" style="2" customWidth="1"/>
    <col min="9221" max="9224" width="0" style="2" hidden="1" customWidth="1"/>
    <col min="9225" max="9225" width="12.5546875" style="2" customWidth="1"/>
    <col min="9226" max="9226" width="11.5546875" style="2" customWidth="1"/>
    <col min="9227" max="9472" width="9.109375" style="2"/>
    <col min="9473" max="9473" width="16.5546875" style="2" customWidth="1"/>
    <col min="9474" max="9474" width="21.33203125" style="2" customWidth="1"/>
    <col min="9475" max="9475" width="55.33203125" style="2" customWidth="1"/>
    <col min="9476" max="9476" width="12.33203125" style="2" customWidth="1"/>
    <col min="9477" max="9480" width="0" style="2" hidden="1" customWidth="1"/>
    <col min="9481" max="9481" width="12.5546875" style="2" customWidth="1"/>
    <col min="9482" max="9482" width="11.5546875" style="2" customWidth="1"/>
    <col min="9483" max="9728" width="9.109375" style="2"/>
    <col min="9729" max="9729" width="16.5546875" style="2" customWidth="1"/>
    <col min="9730" max="9730" width="21.33203125" style="2" customWidth="1"/>
    <col min="9731" max="9731" width="55.33203125" style="2" customWidth="1"/>
    <col min="9732" max="9732" width="12.33203125" style="2" customWidth="1"/>
    <col min="9733" max="9736" width="0" style="2" hidden="1" customWidth="1"/>
    <col min="9737" max="9737" width="12.5546875" style="2" customWidth="1"/>
    <col min="9738" max="9738" width="11.5546875" style="2" customWidth="1"/>
    <col min="9739" max="9984" width="9.109375" style="2"/>
    <col min="9985" max="9985" width="16.5546875" style="2" customWidth="1"/>
    <col min="9986" max="9986" width="21.33203125" style="2" customWidth="1"/>
    <col min="9987" max="9987" width="55.33203125" style="2" customWidth="1"/>
    <col min="9988" max="9988" width="12.33203125" style="2" customWidth="1"/>
    <col min="9989" max="9992" width="0" style="2" hidden="1" customWidth="1"/>
    <col min="9993" max="9993" width="12.5546875" style="2" customWidth="1"/>
    <col min="9994" max="9994" width="11.5546875" style="2" customWidth="1"/>
    <col min="9995" max="10240" width="9.109375" style="2"/>
    <col min="10241" max="10241" width="16.5546875" style="2" customWidth="1"/>
    <col min="10242" max="10242" width="21.33203125" style="2" customWidth="1"/>
    <col min="10243" max="10243" width="55.33203125" style="2" customWidth="1"/>
    <col min="10244" max="10244" width="12.33203125" style="2" customWidth="1"/>
    <col min="10245" max="10248" width="0" style="2" hidden="1" customWidth="1"/>
    <col min="10249" max="10249" width="12.5546875" style="2" customWidth="1"/>
    <col min="10250" max="10250" width="11.5546875" style="2" customWidth="1"/>
    <col min="10251" max="10496" width="9.109375" style="2"/>
    <col min="10497" max="10497" width="16.5546875" style="2" customWidth="1"/>
    <col min="10498" max="10498" width="21.33203125" style="2" customWidth="1"/>
    <col min="10499" max="10499" width="55.33203125" style="2" customWidth="1"/>
    <col min="10500" max="10500" width="12.33203125" style="2" customWidth="1"/>
    <col min="10501" max="10504" width="0" style="2" hidden="1" customWidth="1"/>
    <col min="10505" max="10505" width="12.5546875" style="2" customWidth="1"/>
    <col min="10506" max="10506" width="11.5546875" style="2" customWidth="1"/>
    <col min="10507" max="10752" width="9.109375" style="2"/>
    <col min="10753" max="10753" width="16.5546875" style="2" customWidth="1"/>
    <col min="10754" max="10754" width="21.33203125" style="2" customWidth="1"/>
    <col min="10755" max="10755" width="55.33203125" style="2" customWidth="1"/>
    <col min="10756" max="10756" width="12.33203125" style="2" customWidth="1"/>
    <col min="10757" max="10760" width="0" style="2" hidden="1" customWidth="1"/>
    <col min="10761" max="10761" width="12.5546875" style="2" customWidth="1"/>
    <col min="10762" max="10762" width="11.5546875" style="2" customWidth="1"/>
    <col min="10763" max="11008" width="9.109375" style="2"/>
    <col min="11009" max="11009" width="16.5546875" style="2" customWidth="1"/>
    <col min="11010" max="11010" width="21.33203125" style="2" customWidth="1"/>
    <col min="11011" max="11011" width="55.33203125" style="2" customWidth="1"/>
    <col min="11012" max="11012" width="12.33203125" style="2" customWidth="1"/>
    <col min="11013" max="11016" width="0" style="2" hidden="1" customWidth="1"/>
    <col min="11017" max="11017" width="12.5546875" style="2" customWidth="1"/>
    <col min="11018" max="11018" width="11.5546875" style="2" customWidth="1"/>
    <col min="11019" max="11264" width="9.109375" style="2"/>
    <col min="11265" max="11265" width="16.5546875" style="2" customWidth="1"/>
    <col min="11266" max="11266" width="21.33203125" style="2" customWidth="1"/>
    <col min="11267" max="11267" width="55.33203125" style="2" customWidth="1"/>
    <col min="11268" max="11268" width="12.33203125" style="2" customWidth="1"/>
    <col min="11269" max="11272" width="0" style="2" hidden="1" customWidth="1"/>
    <col min="11273" max="11273" width="12.5546875" style="2" customWidth="1"/>
    <col min="11274" max="11274" width="11.5546875" style="2" customWidth="1"/>
    <col min="11275" max="11520" width="9.109375" style="2"/>
    <col min="11521" max="11521" width="16.5546875" style="2" customWidth="1"/>
    <col min="11522" max="11522" width="21.33203125" style="2" customWidth="1"/>
    <col min="11523" max="11523" width="55.33203125" style="2" customWidth="1"/>
    <col min="11524" max="11524" width="12.33203125" style="2" customWidth="1"/>
    <col min="11525" max="11528" width="0" style="2" hidden="1" customWidth="1"/>
    <col min="11529" max="11529" width="12.5546875" style="2" customWidth="1"/>
    <col min="11530" max="11530" width="11.5546875" style="2" customWidth="1"/>
    <col min="11531" max="11776" width="9.109375" style="2"/>
    <col min="11777" max="11777" width="16.5546875" style="2" customWidth="1"/>
    <col min="11778" max="11778" width="21.33203125" style="2" customWidth="1"/>
    <col min="11779" max="11779" width="55.33203125" style="2" customWidth="1"/>
    <col min="11780" max="11780" width="12.33203125" style="2" customWidth="1"/>
    <col min="11781" max="11784" width="0" style="2" hidden="1" customWidth="1"/>
    <col min="11785" max="11785" width="12.5546875" style="2" customWidth="1"/>
    <col min="11786" max="11786" width="11.5546875" style="2" customWidth="1"/>
    <col min="11787" max="12032" width="9.109375" style="2"/>
    <col min="12033" max="12033" width="16.5546875" style="2" customWidth="1"/>
    <col min="12034" max="12034" width="21.33203125" style="2" customWidth="1"/>
    <col min="12035" max="12035" width="55.33203125" style="2" customWidth="1"/>
    <col min="12036" max="12036" width="12.33203125" style="2" customWidth="1"/>
    <col min="12037" max="12040" width="0" style="2" hidden="1" customWidth="1"/>
    <col min="12041" max="12041" width="12.5546875" style="2" customWidth="1"/>
    <col min="12042" max="12042" width="11.5546875" style="2" customWidth="1"/>
    <col min="12043" max="12288" width="9.109375" style="2"/>
    <col min="12289" max="12289" width="16.5546875" style="2" customWidth="1"/>
    <col min="12290" max="12290" width="21.33203125" style="2" customWidth="1"/>
    <col min="12291" max="12291" width="55.33203125" style="2" customWidth="1"/>
    <col min="12292" max="12292" width="12.33203125" style="2" customWidth="1"/>
    <col min="12293" max="12296" width="0" style="2" hidden="1" customWidth="1"/>
    <col min="12297" max="12297" width="12.5546875" style="2" customWidth="1"/>
    <col min="12298" max="12298" width="11.5546875" style="2" customWidth="1"/>
    <col min="12299" max="12544" width="9.109375" style="2"/>
    <col min="12545" max="12545" width="16.5546875" style="2" customWidth="1"/>
    <col min="12546" max="12546" width="21.33203125" style="2" customWidth="1"/>
    <col min="12547" max="12547" width="55.33203125" style="2" customWidth="1"/>
    <col min="12548" max="12548" width="12.33203125" style="2" customWidth="1"/>
    <col min="12549" max="12552" width="0" style="2" hidden="1" customWidth="1"/>
    <col min="12553" max="12553" width="12.5546875" style="2" customWidth="1"/>
    <col min="12554" max="12554" width="11.5546875" style="2" customWidth="1"/>
    <col min="12555" max="12800" width="9.109375" style="2"/>
    <col min="12801" max="12801" width="16.5546875" style="2" customWidth="1"/>
    <col min="12802" max="12802" width="21.33203125" style="2" customWidth="1"/>
    <col min="12803" max="12803" width="55.33203125" style="2" customWidth="1"/>
    <col min="12804" max="12804" width="12.33203125" style="2" customWidth="1"/>
    <col min="12805" max="12808" width="0" style="2" hidden="1" customWidth="1"/>
    <col min="12809" max="12809" width="12.5546875" style="2" customWidth="1"/>
    <col min="12810" max="12810" width="11.5546875" style="2" customWidth="1"/>
    <col min="12811" max="13056" width="9.109375" style="2"/>
    <col min="13057" max="13057" width="16.5546875" style="2" customWidth="1"/>
    <col min="13058" max="13058" width="21.33203125" style="2" customWidth="1"/>
    <col min="13059" max="13059" width="55.33203125" style="2" customWidth="1"/>
    <col min="13060" max="13060" width="12.33203125" style="2" customWidth="1"/>
    <col min="13061" max="13064" width="0" style="2" hidden="1" customWidth="1"/>
    <col min="13065" max="13065" width="12.5546875" style="2" customWidth="1"/>
    <col min="13066" max="13066" width="11.5546875" style="2" customWidth="1"/>
    <col min="13067" max="13312" width="9.109375" style="2"/>
    <col min="13313" max="13313" width="16.5546875" style="2" customWidth="1"/>
    <col min="13314" max="13314" width="21.33203125" style="2" customWidth="1"/>
    <col min="13315" max="13315" width="55.33203125" style="2" customWidth="1"/>
    <col min="13316" max="13316" width="12.33203125" style="2" customWidth="1"/>
    <col min="13317" max="13320" width="0" style="2" hidden="1" customWidth="1"/>
    <col min="13321" max="13321" width="12.5546875" style="2" customWidth="1"/>
    <col min="13322" max="13322" width="11.5546875" style="2" customWidth="1"/>
    <col min="13323" max="13568" width="9.109375" style="2"/>
    <col min="13569" max="13569" width="16.5546875" style="2" customWidth="1"/>
    <col min="13570" max="13570" width="21.33203125" style="2" customWidth="1"/>
    <col min="13571" max="13571" width="55.33203125" style="2" customWidth="1"/>
    <col min="13572" max="13572" width="12.33203125" style="2" customWidth="1"/>
    <col min="13573" max="13576" width="0" style="2" hidden="1" customWidth="1"/>
    <col min="13577" max="13577" width="12.5546875" style="2" customWidth="1"/>
    <col min="13578" max="13578" width="11.5546875" style="2" customWidth="1"/>
    <col min="13579" max="13824" width="9.109375" style="2"/>
    <col min="13825" max="13825" width="16.5546875" style="2" customWidth="1"/>
    <col min="13826" max="13826" width="21.33203125" style="2" customWidth="1"/>
    <col min="13827" max="13827" width="55.33203125" style="2" customWidth="1"/>
    <col min="13828" max="13828" width="12.33203125" style="2" customWidth="1"/>
    <col min="13829" max="13832" width="0" style="2" hidden="1" customWidth="1"/>
    <col min="13833" max="13833" width="12.5546875" style="2" customWidth="1"/>
    <col min="13834" max="13834" width="11.5546875" style="2" customWidth="1"/>
    <col min="13835" max="14080" width="9.109375" style="2"/>
    <col min="14081" max="14081" width="16.5546875" style="2" customWidth="1"/>
    <col min="14082" max="14082" width="21.33203125" style="2" customWidth="1"/>
    <col min="14083" max="14083" width="55.33203125" style="2" customWidth="1"/>
    <col min="14084" max="14084" width="12.33203125" style="2" customWidth="1"/>
    <col min="14085" max="14088" width="0" style="2" hidden="1" customWidth="1"/>
    <col min="14089" max="14089" width="12.5546875" style="2" customWidth="1"/>
    <col min="14090" max="14090" width="11.5546875" style="2" customWidth="1"/>
    <col min="14091" max="14336" width="9.109375" style="2"/>
    <col min="14337" max="14337" width="16.5546875" style="2" customWidth="1"/>
    <col min="14338" max="14338" width="21.33203125" style="2" customWidth="1"/>
    <col min="14339" max="14339" width="55.33203125" style="2" customWidth="1"/>
    <col min="14340" max="14340" width="12.33203125" style="2" customWidth="1"/>
    <col min="14341" max="14344" width="0" style="2" hidden="1" customWidth="1"/>
    <col min="14345" max="14345" width="12.5546875" style="2" customWidth="1"/>
    <col min="14346" max="14346" width="11.5546875" style="2" customWidth="1"/>
    <col min="14347" max="14592" width="9.109375" style="2"/>
    <col min="14593" max="14593" width="16.5546875" style="2" customWidth="1"/>
    <col min="14594" max="14594" width="21.33203125" style="2" customWidth="1"/>
    <col min="14595" max="14595" width="55.33203125" style="2" customWidth="1"/>
    <col min="14596" max="14596" width="12.33203125" style="2" customWidth="1"/>
    <col min="14597" max="14600" width="0" style="2" hidden="1" customWidth="1"/>
    <col min="14601" max="14601" width="12.5546875" style="2" customWidth="1"/>
    <col min="14602" max="14602" width="11.5546875" style="2" customWidth="1"/>
    <col min="14603" max="14848" width="9.109375" style="2"/>
    <col min="14849" max="14849" width="16.5546875" style="2" customWidth="1"/>
    <col min="14850" max="14850" width="21.33203125" style="2" customWidth="1"/>
    <col min="14851" max="14851" width="55.33203125" style="2" customWidth="1"/>
    <col min="14852" max="14852" width="12.33203125" style="2" customWidth="1"/>
    <col min="14853" max="14856" width="0" style="2" hidden="1" customWidth="1"/>
    <col min="14857" max="14857" width="12.5546875" style="2" customWidth="1"/>
    <col min="14858" max="14858" width="11.5546875" style="2" customWidth="1"/>
    <col min="14859" max="15104" width="9.109375" style="2"/>
    <col min="15105" max="15105" width="16.5546875" style="2" customWidth="1"/>
    <col min="15106" max="15106" width="21.33203125" style="2" customWidth="1"/>
    <col min="15107" max="15107" width="55.33203125" style="2" customWidth="1"/>
    <col min="15108" max="15108" width="12.33203125" style="2" customWidth="1"/>
    <col min="15109" max="15112" width="0" style="2" hidden="1" customWidth="1"/>
    <col min="15113" max="15113" width="12.5546875" style="2" customWidth="1"/>
    <col min="15114" max="15114" width="11.5546875" style="2" customWidth="1"/>
    <col min="15115" max="15360" width="9.109375" style="2"/>
    <col min="15361" max="15361" width="16.5546875" style="2" customWidth="1"/>
    <col min="15362" max="15362" width="21.33203125" style="2" customWidth="1"/>
    <col min="15363" max="15363" width="55.33203125" style="2" customWidth="1"/>
    <col min="15364" max="15364" width="12.33203125" style="2" customWidth="1"/>
    <col min="15365" max="15368" width="0" style="2" hidden="1" customWidth="1"/>
    <col min="15369" max="15369" width="12.5546875" style="2" customWidth="1"/>
    <col min="15370" max="15370" width="11.5546875" style="2" customWidth="1"/>
    <col min="15371" max="15616" width="9.109375" style="2"/>
    <col min="15617" max="15617" width="16.5546875" style="2" customWidth="1"/>
    <col min="15618" max="15618" width="21.33203125" style="2" customWidth="1"/>
    <col min="15619" max="15619" width="55.33203125" style="2" customWidth="1"/>
    <col min="15620" max="15620" width="12.33203125" style="2" customWidth="1"/>
    <col min="15621" max="15624" width="0" style="2" hidden="1" customWidth="1"/>
    <col min="15625" max="15625" width="12.5546875" style="2" customWidth="1"/>
    <col min="15626" max="15626" width="11.5546875" style="2" customWidth="1"/>
    <col min="15627" max="15872" width="9.109375" style="2"/>
    <col min="15873" max="15873" width="16.5546875" style="2" customWidth="1"/>
    <col min="15874" max="15874" width="21.33203125" style="2" customWidth="1"/>
    <col min="15875" max="15875" width="55.33203125" style="2" customWidth="1"/>
    <col min="15876" max="15876" width="12.33203125" style="2" customWidth="1"/>
    <col min="15877" max="15880" width="0" style="2" hidden="1" customWidth="1"/>
    <col min="15881" max="15881" width="12.5546875" style="2" customWidth="1"/>
    <col min="15882" max="15882" width="11.5546875" style="2" customWidth="1"/>
    <col min="15883" max="16128" width="9.109375" style="2"/>
    <col min="16129" max="16129" width="16.5546875" style="2" customWidth="1"/>
    <col min="16130" max="16130" width="21.33203125" style="2" customWidth="1"/>
    <col min="16131" max="16131" width="55.33203125" style="2" customWidth="1"/>
    <col min="16132" max="16132" width="12.33203125" style="2" customWidth="1"/>
    <col min="16133" max="16136" width="0" style="2" hidden="1" customWidth="1"/>
    <col min="16137" max="16137" width="12.5546875" style="2" customWidth="1"/>
    <col min="16138" max="16138" width="11.5546875" style="2" customWidth="1"/>
    <col min="16139" max="16384" width="9.109375" style="2"/>
  </cols>
  <sheetData>
    <row r="1" spans="1:10" x14ac:dyDescent="0.25">
      <c r="A1" s="61"/>
      <c r="B1" s="1"/>
      <c r="C1" s="101" t="s">
        <v>0</v>
      </c>
      <c r="D1" s="101"/>
      <c r="E1" s="101"/>
      <c r="F1" s="101"/>
      <c r="G1" s="101"/>
      <c r="H1" s="101"/>
      <c r="I1" s="101"/>
      <c r="J1" s="101"/>
    </row>
    <row r="2" spans="1:10" ht="15.6" x14ac:dyDescent="0.25">
      <c r="A2" s="3"/>
      <c r="C2" s="102" t="s">
        <v>214</v>
      </c>
      <c r="D2" s="102"/>
      <c r="E2" s="102"/>
      <c r="F2" s="102"/>
      <c r="G2" s="102"/>
      <c r="H2" s="102"/>
      <c r="I2" s="102"/>
      <c r="J2" s="102"/>
    </row>
    <row r="3" spans="1:10" x14ac:dyDescent="0.25">
      <c r="A3" s="4"/>
      <c r="B3" s="4"/>
      <c r="C3" s="103" t="s">
        <v>360</v>
      </c>
      <c r="D3" s="104"/>
      <c r="E3" s="104"/>
      <c r="F3" s="104"/>
      <c r="G3" s="104"/>
      <c r="H3" s="104"/>
      <c r="I3" s="104"/>
      <c r="J3" s="104"/>
    </row>
    <row r="4" spans="1:10" ht="15.6" hidden="1" x14ac:dyDescent="0.3">
      <c r="C4" s="107"/>
      <c r="D4" s="107"/>
    </row>
    <row r="5" spans="1:10" ht="15" hidden="1" customHeight="1" x14ac:dyDescent="0.25"/>
    <row r="6" spans="1:10" ht="15" customHeight="1" x14ac:dyDescent="0.25"/>
    <row r="7" spans="1:10" ht="54" customHeight="1" x14ac:dyDescent="0.25">
      <c r="A7" s="105" t="s">
        <v>216</v>
      </c>
      <c r="B7" s="105"/>
      <c r="C7" s="105"/>
      <c r="D7" s="105"/>
      <c r="E7" s="105"/>
      <c r="F7" s="105"/>
      <c r="G7" s="105"/>
      <c r="H7" s="105"/>
      <c r="I7" s="105"/>
      <c r="J7" s="105"/>
    </row>
    <row r="8" spans="1:10" ht="18" hidden="1" customHeight="1" x14ac:dyDescent="0.25">
      <c r="A8" s="106"/>
      <c r="B8" s="106"/>
      <c r="C8" s="106"/>
      <c r="D8" s="106"/>
      <c r="E8" s="106"/>
      <c r="F8" s="106"/>
      <c r="G8" s="106"/>
      <c r="H8" s="106"/>
      <c r="I8" s="106"/>
      <c r="J8" s="106"/>
    </row>
    <row r="9" spans="1:10" s="7" customFormat="1" ht="20.25" customHeight="1" x14ac:dyDescent="0.3">
      <c r="A9" s="6"/>
      <c r="B9" s="6"/>
      <c r="C9" s="6"/>
      <c r="J9" s="8" t="s">
        <v>1</v>
      </c>
    </row>
    <row r="10" spans="1:10" s="5" customFormat="1" ht="20.25" customHeight="1" x14ac:dyDescent="0.25">
      <c r="A10" s="108" t="s">
        <v>2</v>
      </c>
      <c r="B10" s="109"/>
      <c r="C10" s="110" t="s">
        <v>3</v>
      </c>
      <c r="D10" s="99">
        <v>2018</v>
      </c>
      <c r="I10" s="99">
        <v>2019</v>
      </c>
      <c r="J10" s="99">
        <v>2020</v>
      </c>
    </row>
    <row r="11" spans="1:10" ht="56.25" customHeight="1" x14ac:dyDescent="0.25">
      <c r="A11" s="9" t="s">
        <v>4</v>
      </c>
      <c r="B11" s="10" t="s">
        <v>5</v>
      </c>
      <c r="C11" s="111"/>
      <c r="D11" s="100"/>
      <c r="I11" s="100"/>
      <c r="J11" s="100"/>
    </row>
    <row r="12" spans="1:10" ht="32.25" customHeight="1" x14ac:dyDescent="0.25">
      <c r="A12" s="11" t="s">
        <v>6</v>
      </c>
      <c r="B12" s="12" t="s">
        <v>7</v>
      </c>
      <c r="C12" s="13" t="s">
        <v>8</v>
      </c>
      <c r="D12" s="14">
        <f>D13+D31+D27</f>
        <v>67698.600000000006</v>
      </c>
      <c r="E12" s="26"/>
      <c r="F12" s="26"/>
      <c r="G12" s="26"/>
      <c r="H12" s="26"/>
      <c r="I12" s="14">
        <f>I13+I31+I27</f>
        <v>69398.2</v>
      </c>
      <c r="J12" s="14">
        <f>J13+J31+J27</f>
        <v>71773.2</v>
      </c>
    </row>
    <row r="13" spans="1:10" ht="32.25" customHeight="1" x14ac:dyDescent="0.25">
      <c r="A13" s="11" t="s">
        <v>6</v>
      </c>
      <c r="B13" s="12" t="s">
        <v>9</v>
      </c>
      <c r="C13" s="13" t="s">
        <v>10</v>
      </c>
      <c r="D13" s="14">
        <f>D14+D22+D25</f>
        <v>66332.900000000009</v>
      </c>
      <c r="E13" s="26"/>
      <c r="F13" s="26"/>
      <c r="G13" s="26"/>
      <c r="H13" s="26"/>
      <c r="I13" s="14">
        <f>I14+I22+I25</f>
        <v>67980.3</v>
      </c>
      <c r="J13" s="14">
        <f>J14+J22+J25</f>
        <v>70301.3</v>
      </c>
    </row>
    <row r="14" spans="1:10" ht="32.25" customHeight="1" x14ac:dyDescent="0.25">
      <c r="A14" s="11" t="s">
        <v>11</v>
      </c>
      <c r="B14" s="12" t="s">
        <v>12</v>
      </c>
      <c r="C14" s="13" t="s">
        <v>13</v>
      </c>
      <c r="D14" s="14">
        <f>D15+D18+D21</f>
        <v>47683.700000000004</v>
      </c>
      <c r="E14" s="26"/>
      <c r="F14" s="26"/>
      <c r="G14" s="26"/>
      <c r="H14" s="26"/>
      <c r="I14" s="14">
        <f>I15+I18+I21</f>
        <v>48431.100000000006</v>
      </c>
      <c r="J14" s="14">
        <f>J15+J18+J21</f>
        <v>49537.1</v>
      </c>
    </row>
    <row r="15" spans="1:10" ht="45.75" customHeight="1" x14ac:dyDescent="0.25">
      <c r="A15" s="11" t="s">
        <v>11</v>
      </c>
      <c r="B15" s="16" t="s">
        <v>14</v>
      </c>
      <c r="C15" s="13" t="s">
        <v>15</v>
      </c>
      <c r="D15" s="14">
        <f>D16+D17</f>
        <v>31549.200000000001</v>
      </c>
      <c r="E15" s="26"/>
      <c r="F15" s="26"/>
      <c r="G15" s="26"/>
      <c r="H15" s="26"/>
      <c r="I15" s="14">
        <f>I16+I17</f>
        <v>32043.7</v>
      </c>
      <c r="J15" s="14">
        <f>J16+J17</f>
        <v>32775.4</v>
      </c>
    </row>
    <row r="16" spans="1:10" ht="47.25" customHeight="1" x14ac:dyDescent="0.3">
      <c r="A16" s="15" t="s">
        <v>11</v>
      </c>
      <c r="B16" s="16" t="s">
        <v>16</v>
      </c>
      <c r="C16" s="22" t="s">
        <v>15</v>
      </c>
      <c r="D16" s="23">
        <v>31549.200000000001</v>
      </c>
      <c r="E16"/>
      <c r="F16"/>
      <c r="G16"/>
      <c r="H16"/>
      <c r="I16" s="23">
        <v>32043.7</v>
      </c>
      <c r="J16" s="23">
        <v>32775.4</v>
      </c>
    </row>
    <row r="17" spans="1:10" ht="47.25" customHeight="1" x14ac:dyDescent="0.3">
      <c r="A17" s="15" t="s">
        <v>11</v>
      </c>
      <c r="B17" s="16" t="s">
        <v>17</v>
      </c>
      <c r="C17" s="22" t="s">
        <v>217</v>
      </c>
      <c r="D17" s="23">
        <v>0</v>
      </c>
      <c r="E17"/>
      <c r="F17"/>
      <c r="G17"/>
      <c r="H17"/>
      <c r="I17" s="23">
        <v>0</v>
      </c>
      <c r="J17" s="23">
        <v>0</v>
      </c>
    </row>
    <row r="18" spans="1:10" ht="61.5" customHeight="1" x14ac:dyDescent="0.25">
      <c r="A18" s="11" t="s">
        <v>11</v>
      </c>
      <c r="B18" s="19" t="s">
        <v>18</v>
      </c>
      <c r="C18" s="22" t="s">
        <v>19</v>
      </c>
      <c r="D18" s="23">
        <f>D19+D20</f>
        <v>16077.6</v>
      </c>
      <c r="E18" s="23">
        <f t="shared" ref="E18:J18" si="0">E19+E20</f>
        <v>0</v>
      </c>
      <c r="F18" s="23">
        <f t="shared" si="0"/>
        <v>0</v>
      </c>
      <c r="G18" s="23">
        <f t="shared" si="0"/>
        <v>0</v>
      </c>
      <c r="H18" s="23">
        <f t="shared" si="0"/>
        <v>0</v>
      </c>
      <c r="I18" s="23">
        <f t="shared" si="0"/>
        <v>16329.6</v>
      </c>
      <c r="J18" s="23">
        <f t="shared" si="0"/>
        <v>16702.5</v>
      </c>
    </row>
    <row r="19" spans="1:10" ht="61.5" customHeight="1" x14ac:dyDescent="0.3">
      <c r="A19" s="21" t="s">
        <v>11</v>
      </c>
      <c r="B19" s="21" t="s">
        <v>20</v>
      </c>
      <c r="C19" s="22" t="s">
        <v>218</v>
      </c>
      <c r="D19" s="23">
        <v>16077.6</v>
      </c>
      <c r="E19"/>
      <c r="F19" s="26"/>
      <c r="G19" s="26"/>
      <c r="H19" s="26"/>
      <c r="I19" s="23">
        <v>16329.6</v>
      </c>
      <c r="J19" s="23">
        <v>16702.5</v>
      </c>
    </row>
    <row r="20" spans="1:10" ht="55.2" x14ac:dyDescent="0.25">
      <c r="A20" s="21" t="s">
        <v>11</v>
      </c>
      <c r="B20" s="21" t="s">
        <v>21</v>
      </c>
      <c r="C20" s="22" t="s">
        <v>22</v>
      </c>
      <c r="D20" s="23">
        <v>0</v>
      </c>
      <c r="E20" s="26"/>
      <c r="F20" s="26"/>
      <c r="G20" s="26"/>
      <c r="H20" s="26"/>
      <c r="I20" s="23">
        <v>0</v>
      </c>
      <c r="J20" s="23">
        <v>0</v>
      </c>
    </row>
    <row r="21" spans="1:10" ht="54" customHeight="1" x14ac:dyDescent="0.25">
      <c r="A21" s="19">
        <v>182</v>
      </c>
      <c r="B21" s="19" t="s">
        <v>131</v>
      </c>
      <c r="C21" s="62" t="s">
        <v>219</v>
      </c>
      <c r="D21" s="20">
        <v>56.9</v>
      </c>
      <c r="E21" s="26"/>
      <c r="F21" s="26"/>
      <c r="G21" s="26"/>
      <c r="H21" s="26"/>
      <c r="I21" s="20">
        <v>57.8</v>
      </c>
      <c r="J21" s="20">
        <v>59.2</v>
      </c>
    </row>
    <row r="22" spans="1:10" ht="45.75" customHeight="1" x14ac:dyDescent="0.25">
      <c r="A22" s="11" t="s">
        <v>11</v>
      </c>
      <c r="B22" s="12" t="s">
        <v>23</v>
      </c>
      <c r="C22" s="63" t="s">
        <v>24</v>
      </c>
      <c r="D22" s="14">
        <f>D23+D24</f>
        <v>16077.7</v>
      </c>
      <c r="E22" s="26"/>
      <c r="F22" s="26"/>
      <c r="G22" s="26"/>
      <c r="H22" s="26"/>
      <c r="I22" s="14">
        <f>I23+I24</f>
        <v>16077.7</v>
      </c>
      <c r="J22" s="14">
        <f>J23+J24</f>
        <v>16077.7</v>
      </c>
    </row>
    <row r="23" spans="1:10" ht="45.75" customHeight="1" x14ac:dyDescent="0.25">
      <c r="A23" s="15" t="s">
        <v>11</v>
      </c>
      <c r="B23" s="16" t="s">
        <v>25</v>
      </c>
      <c r="C23" s="64" t="s">
        <v>24</v>
      </c>
      <c r="D23" s="18">
        <v>16077.7</v>
      </c>
      <c r="E23" s="26"/>
      <c r="F23" s="26"/>
      <c r="G23" s="26"/>
      <c r="H23" s="26"/>
      <c r="I23" s="18">
        <v>16077.7</v>
      </c>
      <c r="J23" s="18">
        <v>16077.7</v>
      </c>
    </row>
    <row r="24" spans="1:10" ht="73.5" customHeight="1" x14ac:dyDescent="0.25">
      <c r="A24" s="15" t="s">
        <v>11</v>
      </c>
      <c r="B24" s="16" t="s">
        <v>26</v>
      </c>
      <c r="C24" s="64" t="s">
        <v>27</v>
      </c>
      <c r="D24" s="18">
        <v>0</v>
      </c>
      <c r="E24" s="26"/>
      <c r="F24" s="26"/>
      <c r="G24" s="26"/>
      <c r="H24" s="26"/>
      <c r="I24" s="18">
        <v>0</v>
      </c>
      <c r="J24" s="18">
        <v>0</v>
      </c>
    </row>
    <row r="25" spans="1:10" ht="32.25" customHeight="1" x14ac:dyDescent="0.25">
      <c r="A25" s="11" t="s">
        <v>11</v>
      </c>
      <c r="B25" s="12" t="s">
        <v>28</v>
      </c>
      <c r="C25" s="63" t="s">
        <v>220</v>
      </c>
      <c r="D25" s="14">
        <f>D26</f>
        <v>2571.5</v>
      </c>
      <c r="E25" s="26"/>
      <c r="F25" s="26"/>
      <c r="G25" s="26"/>
      <c r="H25" s="26"/>
      <c r="I25" s="14">
        <f>I26</f>
        <v>3471.5</v>
      </c>
      <c r="J25" s="14">
        <f>J26</f>
        <v>4686.5</v>
      </c>
    </row>
    <row r="26" spans="1:10" ht="42.75" customHeight="1" x14ac:dyDescent="0.25">
      <c r="A26" s="15" t="s">
        <v>11</v>
      </c>
      <c r="B26" s="16" t="s">
        <v>29</v>
      </c>
      <c r="C26" s="64" t="s">
        <v>221</v>
      </c>
      <c r="D26" s="18">
        <v>2571.5</v>
      </c>
      <c r="E26" s="26"/>
      <c r="F26" s="26"/>
      <c r="G26" s="26"/>
      <c r="H26" s="26"/>
      <c r="I26" s="18">
        <v>3471.5</v>
      </c>
      <c r="J26" s="18">
        <v>4686.5</v>
      </c>
    </row>
    <row r="27" spans="1:10" ht="32.25" customHeight="1" x14ac:dyDescent="0.25">
      <c r="A27" s="11" t="s">
        <v>6</v>
      </c>
      <c r="B27" s="12" t="s">
        <v>30</v>
      </c>
      <c r="C27" s="63" t="s">
        <v>31</v>
      </c>
      <c r="D27" s="14">
        <f>D28</f>
        <v>300</v>
      </c>
      <c r="E27" s="26"/>
      <c r="F27" s="26"/>
      <c r="G27" s="26"/>
      <c r="H27" s="26"/>
      <c r="I27" s="14">
        <f t="shared" ref="I27:J29" si="1">I28</f>
        <v>300</v>
      </c>
      <c r="J27" s="14">
        <f t="shared" si="1"/>
        <v>300</v>
      </c>
    </row>
    <row r="28" spans="1:10" ht="32.25" customHeight="1" x14ac:dyDescent="0.25">
      <c r="A28" s="15" t="s">
        <v>6</v>
      </c>
      <c r="B28" s="16" t="s">
        <v>32</v>
      </c>
      <c r="C28" s="64" t="s">
        <v>33</v>
      </c>
      <c r="D28" s="18">
        <f>D29</f>
        <v>300</v>
      </c>
      <c r="E28" s="26"/>
      <c r="F28" s="26"/>
      <c r="G28" s="26"/>
      <c r="H28" s="26"/>
      <c r="I28" s="18">
        <f t="shared" si="1"/>
        <v>300</v>
      </c>
      <c r="J28" s="18">
        <f t="shared" si="1"/>
        <v>300</v>
      </c>
    </row>
    <row r="29" spans="1:10" ht="47.25" customHeight="1" x14ac:dyDescent="0.25">
      <c r="A29" s="65" t="s">
        <v>6</v>
      </c>
      <c r="B29" s="21" t="s">
        <v>34</v>
      </c>
      <c r="C29" s="66" t="s">
        <v>222</v>
      </c>
      <c r="D29" s="23">
        <f>D30</f>
        <v>300</v>
      </c>
      <c r="E29" s="26"/>
      <c r="F29" s="26"/>
      <c r="G29" s="26"/>
      <c r="H29" s="26"/>
      <c r="I29" s="23">
        <f t="shared" si="1"/>
        <v>300</v>
      </c>
      <c r="J29" s="23">
        <f t="shared" si="1"/>
        <v>300</v>
      </c>
    </row>
    <row r="30" spans="1:10" ht="72.75" customHeight="1" x14ac:dyDescent="0.25">
      <c r="A30" s="65" t="s">
        <v>223</v>
      </c>
      <c r="B30" s="21" t="s">
        <v>224</v>
      </c>
      <c r="C30" s="66" t="s">
        <v>225</v>
      </c>
      <c r="D30" s="23">
        <v>300</v>
      </c>
      <c r="E30" s="26"/>
      <c r="F30" s="26"/>
      <c r="G30" s="26"/>
      <c r="H30" s="26"/>
      <c r="I30" s="23">
        <v>300</v>
      </c>
      <c r="J30" s="23">
        <v>300</v>
      </c>
    </row>
    <row r="31" spans="1:10" ht="32.25" customHeight="1" x14ac:dyDescent="0.25">
      <c r="A31" s="11" t="s">
        <v>6</v>
      </c>
      <c r="B31" s="12" t="s">
        <v>35</v>
      </c>
      <c r="C31" s="63" t="s">
        <v>36</v>
      </c>
      <c r="D31" s="14">
        <f>D32+D33</f>
        <v>1065.7</v>
      </c>
      <c r="E31" s="26"/>
      <c r="F31" s="26"/>
      <c r="G31" s="26"/>
      <c r="H31" s="26"/>
      <c r="I31" s="14">
        <f>I32+I33</f>
        <v>1117.9000000000001</v>
      </c>
      <c r="J31" s="14">
        <f>J32+J33</f>
        <v>1171.8999999999999</v>
      </c>
    </row>
    <row r="32" spans="1:10" ht="63.75" customHeight="1" x14ac:dyDescent="0.25">
      <c r="A32" s="24" t="s">
        <v>11</v>
      </c>
      <c r="B32" s="21" t="s">
        <v>37</v>
      </c>
      <c r="C32" s="66" t="s">
        <v>38</v>
      </c>
      <c r="D32" s="23">
        <v>98.6</v>
      </c>
      <c r="E32" s="26"/>
      <c r="F32" s="26"/>
      <c r="G32" s="26"/>
      <c r="H32" s="26"/>
      <c r="I32" s="23">
        <v>98.6</v>
      </c>
      <c r="J32" s="23">
        <v>98.6</v>
      </c>
    </row>
    <row r="33" spans="1:10" ht="32.25" customHeight="1" x14ac:dyDescent="0.25">
      <c r="A33" s="15" t="s">
        <v>6</v>
      </c>
      <c r="B33" s="16" t="s">
        <v>39</v>
      </c>
      <c r="C33" s="64" t="s">
        <v>40</v>
      </c>
      <c r="D33" s="23">
        <f>D34</f>
        <v>967.1</v>
      </c>
      <c r="E33" s="26"/>
      <c r="F33" s="26"/>
      <c r="G33" s="26"/>
      <c r="H33" s="26"/>
      <c r="I33" s="23">
        <f>I34</f>
        <v>1019.3000000000001</v>
      </c>
      <c r="J33" s="23">
        <f>J34</f>
        <v>1073.3</v>
      </c>
    </row>
    <row r="34" spans="1:10" ht="60.75" customHeight="1" x14ac:dyDescent="0.25">
      <c r="A34" s="24" t="s">
        <v>6</v>
      </c>
      <c r="B34" s="21" t="s">
        <v>41</v>
      </c>
      <c r="C34" s="66" t="s">
        <v>226</v>
      </c>
      <c r="D34" s="23">
        <f>+D35+D36+D37+D38</f>
        <v>967.1</v>
      </c>
      <c r="E34" s="26"/>
      <c r="F34" s="26"/>
      <c r="G34" s="26"/>
      <c r="H34" s="26"/>
      <c r="I34" s="23">
        <f>+I35+I36+I37+I38</f>
        <v>1019.3000000000001</v>
      </c>
      <c r="J34" s="23">
        <f>+J35+J36+J37+J38</f>
        <v>1073.3</v>
      </c>
    </row>
    <row r="35" spans="1:10" ht="79.5" customHeight="1" x14ac:dyDescent="0.25">
      <c r="A35" s="67" t="s">
        <v>227</v>
      </c>
      <c r="B35" s="21" t="s">
        <v>228</v>
      </c>
      <c r="C35" s="66" t="s">
        <v>229</v>
      </c>
      <c r="D35" s="23">
        <v>433.2</v>
      </c>
      <c r="E35" s="26"/>
      <c r="F35" s="26"/>
      <c r="G35" s="26"/>
      <c r="H35" s="26"/>
      <c r="I35" s="23">
        <v>456.6</v>
      </c>
      <c r="J35" s="23">
        <v>480.8</v>
      </c>
    </row>
    <row r="36" spans="1:10" ht="76.5" customHeight="1" x14ac:dyDescent="0.25">
      <c r="A36" s="67" t="s">
        <v>230</v>
      </c>
      <c r="B36" s="21" t="s">
        <v>228</v>
      </c>
      <c r="C36" s="66" t="s">
        <v>229</v>
      </c>
      <c r="D36" s="23">
        <v>218.2</v>
      </c>
      <c r="E36" s="26"/>
      <c r="F36" s="26"/>
      <c r="G36" s="26"/>
      <c r="H36" s="26"/>
      <c r="I36" s="23">
        <v>230</v>
      </c>
      <c r="J36" s="23">
        <v>242.2</v>
      </c>
    </row>
    <row r="37" spans="1:10" ht="90.75" customHeight="1" x14ac:dyDescent="0.25">
      <c r="A37" s="24" t="s">
        <v>231</v>
      </c>
      <c r="B37" s="21" t="s">
        <v>228</v>
      </c>
      <c r="C37" s="66" t="s">
        <v>229</v>
      </c>
      <c r="D37" s="23">
        <v>275.10000000000002</v>
      </c>
      <c r="E37" s="26"/>
      <c r="F37" s="26"/>
      <c r="G37" s="26"/>
      <c r="H37" s="26"/>
      <c r="I37" s="23">
        <v>290</v>
      </c>
      <c r="J37" s="23">
        <v>305.3</v>
      </c>
    </row>
    <row r="38" spans="1:10" ht="77.25" customHeight="1" x14ac:dyDescent="0.25">
      <c r="A38" s="67" t="s">
        <v>231</v>
      </c>
      <c r="B38" s="21" t="s">
        <v>232</v>
      </c>
      <c r="C38" s="66" t="s">
        <v>233</v>
      </c>
      <c r="D38" s="23">
        <v>40.6</v>
      </c>
      <c r="E38" s="26"/>
      <c r="F38" s="26"/>
      <c r="G38" s="26"/>
      <c r="H38" s="26"/>
      <c r="I38" s="23">
        <v>42.7</v>
      </c>
      <c r="J38" s="23">
        <v>45</v>
      </c>
    </row>
    <row r="39" spans="1:10" ht="26.25" customHeight="1" x14ac:dyDescent="0.25">
      <c r="A39" s="11" t="s">
        <v>6</v>
      </c>
      <c r="B39" s="12" t="s">
        <v>42</v>
      </c>
      <c r="C39" s="63" t="s">
        <v>43</v>
      </c>
      <c r="D39" s="14">
        <f>D41+D43</f>
        <v>0</v>
      </c>
      <c r="E39" s="26"/>
      <c r="F39" s="26"/>
      <c r="G39" s="26"/>
      <c r="H39" s="26"/>
      <c r="I39" s="14">
        <f>I41+I43</f>
        <v>0</v>
      </c>
      <c r="J39" s="14">
        <f>J41+J43</f>
        <v>0</v>
      </c>
    </row>
    <row r="40" spans="1:10" ht="32.25" customHeight="1" x14ac:dyDescent="0.25">
      <c r="A40" s="15" t="s">
        <v>46</v>
      </c>
      <c r="B40" s="16" t="s">
        <v>44</v>
      </c>
      <c r="C40" s="64" t="s">
        <v>45</v>
      </c>
      <c r="D40" s="18">
        <v>0</v>
      </c>
      <c r="E40" s="26"/>
      <c r="F40" s="26"/>
      <c r="G40" s="26"/>
      <c r="H40" s="26"/>
      <c r="I40" s="18">
        <v>0</v>
      </c>
      <c r="J40" s="18">
        <v>0</v>
      </c>
    </row>
    <row r="41" spans="1:10" ht="51" customHeight="1" x14ac:dyDescent="0.25">
      <c r="A41" s="21" t="s">
        <v>46</v>
      </c>
      <c r="B41" s="21" t="s">
        <v>47</v>
      </c>
      <c r="C41" s="66" t="s">
        <v>234</v>
      </c>
      <c r="D41" s="23">
        <v>0</v>
      </c>
      <c r="E41" s="26"/>
      <c r="F41" s="26"/>
      <c r="G41" s="26"/>
      <c r="H41" s="26"/>
      <c r="I41" s="23">
        <v>0</v>
      </c>
      <c r="J41" s="23">
        <v>0</v>
      </c>
    </row>
    <row r="42" spans="1:10" ht="32.25" customHeight="1" x14ac:dyDescent="0.25">
      <c r="A42" s="11" t="s">
        <v>6</v>
      </c>
      <c r="B42" s="12" t="s">
        <v>48</v>
      </c>
      <c r="C42" s="63" t="s">
        <v>43</v>
      </c>
      <c r="D42" s="14">
        <v>0</v>
      </c>
      <c r="E42" s="26"/>
      <c r="F42" s="26"/>
      <c r="G42" s="26"/>
      <c r="H42" s="26"/>
      <c r="I42" s="14">
        <v>0</v>
      </c>
      <c r="J42" s="14">
        <v>0</v>
      </c>
    </row>
    <row r="43" spans="1:10" ht="44.25" customHeight="1" x14ac:dyDescent="0.25">
      <c r="A43" s="21" t="s">
        <v>46</v>
      </c>
      <c r="B43" s="21" t="s">
        <v>49</v>
      </c>
      <c r="C43" s="66" t="s">
        <v>235</v>
      </c>
      <c r="D43" s="23">
        <v>0</v>
      </c>
      <c r="E43" s="26"/>
      <c r="F43" s="26"/>
      <c r="G43" s="26"/>
      <c r="H43" s="26"/>
      <c r="I43" s="23">
        <v>0</v>
      </c>
      <c r="J43" s="23">
        <v>0</v>
      </c>
    </row>
    <row r="44" spans="1:10" s="25" customFormat="1" ht="30" customHeight="1" x14ac:dyDescent="0.25">
      <c r="A44" s="11" t="s">
        <v>6</v>
      </c>
      <c r="B44" s="12" t="s">
        <v>50</v>
      </c>
      <c r="C44" s="63" t="s">
        <v>51</v>
      </c>
      <c r="D44" s="14">
        <f>D45</f>
        <v>14580.5</v>
      </c>
      <c r="E44" s="26"/>
      <c r="F44" s="26"/>
      <c r="G44" s="26"/>
      <c r="H44" s="26"/>
      <c r="I44" s="14">
        <f>I45</f>
        <v>15195.1</v>
      </c>
      <c r="J44" s="14">
        <f>J45</f>
        <v>16009.8</v>
      </c>
    </row>
    <row r="45" spans="1:10" s="25" customFormat="1" ht="47.25" customHeight="1" x14ac:dyDescent="0.25">
      <c r="A45" s="11" t="s">
        <v>6</v>
      </c>
      <c r="B45" s="12" t="s">
        <v>52</v>
      </c>
      <c r="C45" s="63" t="s">
        <v>53</v>
      </c>
      <c r="D45" s="14">
        <f>D46</f>
        <v>14580.5</v>
      </c>
      <c r="E45" s="26"/>
      <c r="F45" s="26"/>
      <c r="G45" s="26"/>
      <c r="H45" s="26"/>
      <c r="I45" s="14">
        <f>I46</f>
        <v>15195.1</v>
      </c>
      <c r="J45" s="14">
        <f>J46</f>
        <v>16009.8</v>
      </c>
    </row>
    <row r="46" spans="1:10" ht="39.75" customHeight="1" x14ac:dyDescent="0.25">
      <c r="A46" s="11" t="s">
        <v>6</v>
      </c>
      <c r="B46" s="12" t="s">
        <v>236</v>
      </c>
      <c r="C46" s="62" t="s">
        <v>213</v>
      </c>
      <c r="D46" s="14">
        <f>D47+D51</f>
        <v>14580.5</v>
      </c>
      <c r="E46" s="26"/>
      <c r="F46" s="26"/>
      <c r="G46" s="26"/>
      <c r="H46" s="26"/>
      <c r="I46" s="14">
        <f>I47+I51</f>
        <v>15195.1</v>
      </c>
      <c r="J46" s="14">
        <f>J47+J51</f>
        <v>16009.8</v>
      </c>
    </row>
    <row r="47" spans="1:10" ht="51.75" customHeight="1" x14ac:dyDescent="0.25">
      <c r="A47" s="11" t="s">
        <v>6</v>
      </c>
      <c r="B47" s="12" t="s">
        <v>237</v>
      </c>
      <c r="C47" s="63" t="s">
        <v>54</v>
      </c>
      <c r="D47" s="14">
        <f>D49+D50</f>
        <v>3449.9</v>
      </c>
      <c r="E47" s="26"/>
      <c r="F47" s="26"/>
      <c r="G47" s="26"/>
      <c r="H47" s="26"/>
      <c r="I47" s="14">
        <f>I49+I50</f>
        <v>3463.9</v>
      </c>
      <c r="J47" s="14">
        <f>J49+J50</f>
        <v>3576.2999999999997</v>
      </c>
    </row>
    <row r="48" spans="1:10" ht="77.25" customHeight="1" x14ac:dyDescent="0.25">
      <c r="A48" s="24" t="s">
        <v>46</v>
      </c>
      <c r="B48" s="21" t="s">
        <v>238</v>
      </c>
      <c r="C48" s="64" t="s">
        <v>239</v>
      </c>
      <c r="D48" s="18">
        <f>D49+D50</f>
        <v>3449.9</v>
      </c>
      <c r="E48" s="68"/>
      <c r="F48" s="68"/>
      <c r="G48" s="68"/>
      <c r="H48" s="68"/>
      <c r="I48" s="18">
        <f>I49+I50</f>
        <v>3463.9</v>
      </c>
      <c r="J48" s="18">
        <f>J49+J50</f>
        <v>3576.2999999999997</v>
      </c>
    </row>
    <row r="49" spans="1:10" ht="82.5" customHeight="1" x14ac:dyDescent="0.25">
      <c r="A49" s="21" t="s">
        <v>46</v>
      </c>
      <c r="B49" s="21" t="s">
        <v>240</v>
      </c>
      <c r="C49" s="66" t="s">
        <v>55</v>
      </c>
      <c r="D49" s="23">
        <v>3443</v>
      </c>
      <c r="E49" s="68"/>
      <c r="F49" s="68"/>
      <c r="G49" s="68"/>
      <c r="H49" s="68"/>
      <c r="I49" s="23">
        <v>3456.6</v>
      </c>
      <c r="J49" s="23">
        <v>3568.6</v>
      </c>
    </row>
    <row r="50" spans="1:10" ht="108" customHeight="1" x14ac:dyDescent="0.25">
      <c r="A50" s="21" t="s">
        <v>46</v>
      </c>
      <c r="B50" s="21" t="s">
        <v>241</v>
      </c>
      <c r="C50" s="66" t="s">
        <v>242</v>
      </c>
      <c r="D50" s="23">
        <v>6.9</v>
      </c>
      <c r="E50" s="26"/>
      <c r="F50" s="26"/>
      <c r="G50" s="26"/>
      <c r="H50" s="26"/>
      <c r="I50" s="23">
        <v>7.3</v>
      </c>
      <c r="J50" s="23">
        <v>7.7</v>
      </c>
    </row>
    <row r="51" spans="1:10" ht="72" customHeight="1" x14ac:dyDescent="0.25">
      <c r="A51" s="19" t="s">
        <v>6</v>
      </c>
      <c r="B51" s="19" t="s">
        <v>243</v>
      </c>
      <c r="C51" s="62" t="s">
        <v>358</v>
      </c>
      <c r="D51" s="20">
        <f>D52</f>
        <v>11130.6</v>
      </c>
      <c r="E51" s="26"/>
      <c r="F51" s="26"/>
      <c r="G51" s="26"/>
      <c r="H51" s="26"/>
      <c r="I51" s="20">
        <f>I52</f>
        <v>11731.2</v>
      </c>
      <c r="J51" s="20">
        <f>J52</f>
        <v>12433.5</v>
      </c>
    </row>
    <row r="52" spans="1:10" ht="74.25" customHeight="1" x14ac:dyDescent="0.25">
      <c r="A52" s="19">
        <v>940</v>
      </c>
      <c r="B52" s="19" t="s">
        <v>244</v>
      </c>
      <c r="C52" s="62" t="s">
        <v>245</v>
      </c>
      <c r="D52" s="20">
        <f>D53+D54</f>
        <v>11130.6</v>
      </c>
      <c r="E52" s="26"/>
      <c r="F52" s="26"/>
      <c r="G52" s="26"/>
      <c r="H52" s="26"/>
      <c r="I52" s="20">
        <f>I53+I54</f>
        <v>11731.2</v>
      </c>
      <c r="J52" s="20">
        <f>J53+J54</f>
        <v>12433.5</v>
      </c>
    </row>
    <row r="53" spans="1:10" ht="52.5" customHeight="1" x14ac:dyDescent="0.25">
      <c r="A53" s="21" t="s">
        <v>46</v>
      </c>
      <c r="B53" s="21" t="s">
        <v>246</v>
      </c>
      <c r="C53" s="66" t="s">
        <v>56</v>
      </c>
      <c r="D53" s="23">
        <v>8837.2000000000007</v>
      </c>
      <c r="E53" s="26"/>
      <c r="F53" s="26"/>
      <c r="G53" s="26"/>
      <c r="H53" s="26"/>
      <c r="I53" s="23">
        <v>9314.1</v>
      </c>
      <c r="J53" s="23">
        <v>9808.2000000000007</v>
      </c>
    </row>
    <row r="54" spans="1:10" ht="41.4" x14ac:dyDescent="0.25">
      <c r="A54" s="21" t="s">
        <v>46</v>
      </c>
      <c r="B54" s="21" t="s">
        <v>247</v>
      </c>
      <c r="C54" s="66" t="s">
        <v>57</v>
      </c>
      <c r="D54" s="23">
        <v>2293.4</v>
      </c>
      <c r="E54" s="26"/>
      <c r="F54" s="26"/>
      <c r="G54" s="26"/>
      <c r="H54" s="26"/>
      <c r="I54" s="23">
        <v>2417.1</v>
      </c>
      <c r="J54" s="23">
        <v>2625.3</v>
      </c>
    </row>
    <row r="55" spans="1:10" ht="82.8" x14ac:dyDescent="0.25">
      <c r="A55" s="19" t="s">
        <v>6</v>
      </c>
      <c r="B55" s="19" t="s">
        <v>248</v>
      </c>
      <c r="C55" s="69" t="s">
        <v>58</v>
      </c>
      <c r="D55" s="20">
        <f>D56</f>
        <v>0</v>
      </c>
      <c r="E55" s="26"/>
      <c r="F55" s="26"/>
      <c r="G55" s="26"/>
      <c r="H55" s="26"/>
      <c r="I55" s="20">
        <f>I56</f>
        <v>0</v>
      </c>
      <c r="J55" s="20">
        <f>J56</f>
        <v>0</v>
      </c>
    </row>
    <row r="56" spans="1:10" ht="124.2" x14ac:dyDescent="0.25">
      <c r="A56" s="21">
        <v>940</v>
      </c>
      <c r="B56" s="21" t="s">
        <v>59</v>
      </c>
      <c r="C56" s="66" t="s">
        <v>249</v>
      </c>
      <c r="D56" s="23">
        <v>0</v>
      </c>
      <c r="E56" s="26"/>
      <c r="F56" s="26"/>
      <c r="G56" s="26"/>
      <c r="H56" s="26"/>
      <c r="I56" s="23">
        <v>0</v>
      </c>
      <c r="J56" s="23">
        <v>0</v>
      </c>
    </row>
    <row r="57" spans="1:10" x14ac:dyDescent="0.25">
      <c r="A57" s="26"/>
      <c r="B57" s="27"/>
      <c r="C57" s="28" t="s">
        <v>60</v>
      </c>
      <c r="D57" s="29">
        <f>D12+D44</f>
        <v>82279.100000000006</v>
      </c>
      <c r="E57" s="26"/>
      <c r="F57" s="26"/>
      <c r="G57" s="26"/>
      <c r="H57" s="26"/>
      <c r="I57" s="29">
        <f>I12+I44</f>
        <v>84593.3</v>
      </c>
      <c r="J57" s="29">
        <f>J12+J44</f>
        <v>87783</v>
      </c>
    </row>
    <row r="58" spans="1:10" x14ac:dyDescent="0.25">
      <c r="A58" s="32"/>
      <c r="B58" s="8"/>
      <c r="C58" s="30"/>
      <c r="D58" s="31"/>
    </row>
    <row r="59" spans="1:10" x14ac:dyDescent="0.25">
      <c r="A59" s="32"/>
      <c r="B59" s="8"/>
      <c r="C59" s="30"/>
      <c r="D59" s="31"/>
    </row>
    <row r="60" spans="1:10" x14ac:dyDescent="0.25">
      <c r="A60" s="32"/>
      <c r="B60" s="8"/>
      <c r="C60" s="30"/>
      <c r="D60" s="54"/>
      <c r="E60" s="54"/>
      <c r="F60" s="54"/>
      <c r="G60" s="54"/>
      <c r="H60" s="54"/>
      <c r="I60" s="54"/>
      <c r="J60" s="54"/>
    </row>
    <row r="61" spans="1:10" x14ac:dyDescent="0.25">
      <c r="A61" s="32"/>
      <c r="B61" s="8"/>
      <c r="C61" s="8"/>
      <c r="D61" s="31"/>
    </row>
    <row r="62" spans="1:10" x14ac:dyDescent="0.25">
      <c r="A62" s="32"/>
    </row>
    <row r="77" spans="1:4" x14ac:dyDescent="0.25">
      <c r="B77" s="8"/>
      <c r="C77" s="8"/>
      <c r="D77" s="8"/>
    </row>
    <row r="78" spans="1:4" x14ac:dyDescent="0.25">
      <c r="A78" s="32"/>
      <c r="B78" s="8"/>
      <c r="C78" s="8"/>
      <c r="D78" s="8"/>
    </row>
    <row r="79" spans="1:4" x14ac:dyDescent="0.25">
      <c r="A79" s="32"/>
      <c r="B79" s="8"/>
      <c r="C79" s="33"/>
      <c r="D79" s="8"/>
    </row>
    <row r="80" spans="1:4" x14ac:dyDescent="0.25">
      <c r="A80" s="32"/>
      <c r="B80" s="8"/>
      <c r="C80" s="8"/>
      <c r="D80" s="8"/>
    </row>
    <row r="81" spans="1:4" x14ac:dyDescent="0.25">
      <c r="A81" s="32"/>
      <c r="B81" s="8"/>
      <c r="C81" s="8"/>
      <c r="D81" s="8"/>
    </row>
    <row r="82" spans="1:4" x14ac:dyDescent="0.25">
      <c r="A82" s="32"/>
      <c r="B82" s="8"/>
      <c r="C82" s="8"/>
      <c r="D82" s="8"/>
    </row>
    <row r="83" spans="1:4" x14ac:dyDescent="0.25">
      <c r="A83" s="32"/>
      <c r="B83" s="8"/>
      <c r="C83" s="8"/>
      <c r="D83" s="8"/>
    </row>
    <row r="84" spans="1:4" x14ac:dyDescent="0.25">
      <c r="A84" s="32"/>
      <c r="B84" s="8"/>
      <c r="C84" s="8"/>
      <c r="D84" s="8"/>
    </row>
    <row r="85" spans="1:4" x14ac:dyDescent="0.25">
      <c r="A85" s="32"/>
      <c r="B85" s="8"/>
      <c r="C85" s="8"/>
      <c r="D85" s="8"/>
    </row>
    <row r="86" spans="1:4" x14ac:dyDescent="0.25">
      <c r="A86" s="32"/>
    </row>
  </sheetData>
  <mergeCells count="11">
    <mergeCell ref="I10:I11"/>
    <mergeCell ref="J10:J11"/>
    <mergeCell ref="C1:J1"/>
    <mergeCell ref="C2:J2"/>
    <mergeCell ref="C3:J3"/>
    <mergeCell ref="A7:J7"/>
    <mergeCell ref="A8:J8"/>
    <mergeCell ref="C4:D4"/>
    <mergeCell ref="A10:B10"/>
    <mergeCell ref="C10:C11"/>
    <mergeCell ref="D10:D11"/>
  </mergeCells>
  <pageMargins left="0.7" right="0.7" top="0.75" bottom="0.75" header="0.3" footer="0.3"/>
  <pageSetup paperSize="9" scale="67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8"/>
  <sheetViews>
    <sheetView tabSelected="1" topLeftCell="A108" workbookViewId="0"/>
  </sheetViews>
  <sheetFormatPr defaultRowHeight="15.6" x14ac:dyDescent="0.3"/>
  <cols>
    <col min="1" max="1" width="9.109375" style="34" customWidth="1"/>
    <col min="2" max="2" width="48" style="42" customWidth="1"/>
    <col min="3" max="3" width="5.88671875" customWidth="1"/>
    <col min="4" max="4" width="7.6640625" customWidth="1"/>
    <col min="5" max="5" width="15.5546875" customWidth="1"/>
    <col min="6" max="6" width="7.88671875" customWidth="1"/>
    <col min="7" max="9" width="11.44140625" customWidth="1"/>
  </cols>
  <sheetData>
    <row r="1" spans="1:14" x14ac:dyDescent="0.3">
      <c r="B1" s="35"/>
      <c r="D1" s="101" t="s">
        <v>61</v>
      </c>
      <c r="E1" s="101"/>
      <c r="F1" s="101"/>
      <c r="G1" s="101"/>
      <c r="H1" s="101"/>
      <c r="I1" s="101"/>
    </row>
    <row r="2" spans="1:14" ht="15.75" customHeight="1" x14ac:dyDescent="0.3">
      <c r="B2" s="102" t="s">
        <v>214</v>
      </c>
      <c r="C2" s="102"/>
      <c r="D2" s="102"/>
      <c r="E2" s="102"/>
      <c r="F2" s="102"/>
      <c r="G2" s="102"/>
      <c r="H2" s="102"/>
      <c r="I2" s="102"/>
      <c r="J2" s="52"/>
      <c r="K2" s="52"/>
      <c r="L2" s="52"/>
      <c r="M2" s="52"/>
      <c r="N2" s="52"/>
    </row>
    <row r="3" spans="1:14" ht="14.4" x14ac:dyDescent="0.3">
      <c r="B3" s="103" t="s">
        <v>361</v>
      </c>
      <c r="C3" s="104"/>
      <c r="D3" s="104"/>
      <c r="E3" s="104"/>
      <c r="F3" s="104"/>
      <c r="G3" s="104"/>
      <c r="H3" s="104"/>
      <c r="I3" s="104"/>
    </row>
    <row r="4" spans="1:14" ht="15.75" customHeight="1" x14ac:dyDescent="0.3">
      <c r="A4" s="112"/>
      <c r="B4" s="112"/>
      <c r="C4" s="112"/>
      <c r="D4" s="112"/>
      <c r="E4" s="112"/>
      <c r="F4" s="112"/>
      <c r="G4" s="112"/>
      <c r="H4" s="112"/>
      <c r="I4" s="112"/>
    </row>
    <row r="5" spans="1:14" ht="58.5" customHeight="1" x14ac:dyDescent="0.3">
      <c r="A5" s="105" t="s">
        <v>250</v>
      </c>
      <c r="B5" s="105"/>
      <c r="C5" s="105"/>
      <c r="D5" s="105"/>
      <c r="E5" s="105"/>
      <c r="F5" s="105"/>
      <c r="G5" s="105"/>
      <c r="H5" s="105"/>
      <c r="I5" s="105"/>
    </row>
    <row r="6" spans="1:14" x14ac:dyDescent="0.3">
      <c r="B6" s="36"/>
      <c r="I6" t="s">
        <v>1</v>
      </c>
    </row>
    <row r="7" spans="1:14" ht="66" x14ac:dyDescent="0.3">
      <c r="A7" s="37" t="s">
        <v>62</v>
      </c>
      <c r="B7" s="38" t="s">
        <v>63</v>
      </c>
      <c r="C7" s="37" t="s">
        <v>64</v>
      </c>
      <c r="D7" s="37" t="s">
        <v>65</v>
      </c>
      <c r="E7" s="37" t="s">
        <v>137</v>
      </c>
      <c r="F7" s="37" t="s">
        <v>138</v>
      </c>
      <c r="G7" s="39" t="s">
        <v>133</v>
      </c>
      <c r="H7" s="39" t="s">
        <v>136</v>
      </c>
      <c r="I7" s="39" t="s">
        <v>136</v>
      </c>
    </row>
    <row r="8" spans="1:14" ht="14.4" x14ac:dyDescent="0.3">
      <c r="A8" s="70" t="s">
        <v>66</v>
      </c>
      <c r="B8" s="71" t="s">
        <v>67</v>
      </c>
      <c r="C8" s="72" t="s">
        <v>68</v>
      </c>
      <c r="D8" s="72"/>
      <c r="E8" s="39"/>
      <c r="F8" s="72"/>
      <c r="G8" s="73">
        <f>G9</f>
        <v>3860.5</v>
      </c>
      <c r="H8" s="73">
        <f>H9</f>
        <v>3911.3</v>
      </c>
      <c r="I8" s="73">
        <f>I9</f>
        <v>3963.9</v>
      </c>
    </row>
    <row r="9" spans="1:14" ht="14.4" x14ac:dyDescent="0.3">
      <c r="A9" s="70">
        <v>1</v>
      </c>
      <c r="B9" s="71" t="s">
        <v>69</v>
      </c>
      <c r="C9" s="72" t="s">
        <v>68</v>
      </c>
      <c r="D9" s="72" t="s">
        <v>70</v>
      </c>
      <c r="E9" s="39"/>
      <c r="F9" s="72"/>
      <c r="G9" s="74">
        <f>G10+G13</f>
        <v>3860.5</v>
      </c>
      <c r="H9" s="74">
        <f>H10+H13</f>
        <v>3911.3</v>
      </c>
      <c r="I9" s="74">
        <f>I10+I13</f>
        <v>3963.9</v>
      </c>
    </row>
    <row r="10" spans="1:14" ht="41.4" x14ac:dyDescent="0.3">
      <c r="A10" s="70" t="s">
        <v>71</v>
      </c>
      <c r="B10" s="75" t="s">
        <v>72</v>
      </c>
      <c r="C10" s="76" t="s">
        <v>68</v>
      </c>
      <c r="D10" s="76" t="s">
        <v>73</v>
      </c>
      <c r="E10" s="40"/>
      <c r="F10" s="76"/>
      <c r="G10" s="74">
        <f t="shared" ref="G10:I11" si="0">G11</f>
        <v>1223.5</v>
      </c>
      <c r="H10" s="74">
        <f t="shared" si="0"/>
        <v>1223.5</v>
      </c>
      <c r="I10" s="74">
        <f t="shared" si="0"/>
        <v>1223.5</v>
      </c>
    </row>
    <row r="11" spans="1:14" ht="27.6" x14ac:dyDescent="0.3">
      <c r="A11" s="77" t="s">
        <v>142</v>
      </c>
      <c r="B11" s="78" t="s">
        <v>141</v>
      </c>
      <c r="C11" s="79" t="s">
        <v>68</v>
      </c>
      <c r="D11" s="79" t="s">
        <v>73</v>
      </c>
      <c r="E11" s="41" t="s">
        <v>139</v>
      </c>
      <c r="F11" s="76"/>
      <c r="G11" s="80">
        <f t="shared" si="0"/>
        <v>1223.5</v>
      </c>
      <c r="H11" s="80">
        <f t="shared" si="0"/>
        <v>1223.5</v>
      </c>
      <c r="I11" s="80">
        <f t="shared" si="0"/>
        <v>1223.5</v>
      </c>
    </row>
    <row r="12" spans="1:14" ht="69" x14ac:dyDescent="0.3">
      <c r="A12" s="77" t="s">
        <v>146</v>
      </c>
      <c r="B12" s="78" t="s">
        <v>251</v>
      </c>
      <c r="C12" s="79" t="s">
        <v>68</v>
      </c>
      <c r="D12" s="79" t="s">
        <v>73</v>
      </c>
      <c r="E12" s="41" t="s">
        <v>139</v>
      </c>
      <c r="F12" s="79" t="s">
        <v>140</v>
      </c>
      <c r="G12" s="80">
        <v>1223.5</v>
      </c>
      <c r="H12" s="80">
        <v>1223.5</v>
      </c>
      <c r="I12" s="80">
        <v>1223.5</v>
      </c>
    </row>
    <row r="13" spans="1:14" s="55" customFormat="1" ht="63" customHeight="1" x14ac:dyDescent="0.3">
      <c r="A13" s="70" t="s">
        <v>74</v>
      </c>
      <c r="B13" s="75" t="s">
        <v>75</v>
      </c>
      <c r="C13" s="81" t="s">
        <v>68</v>
      </c>
      <c r="D13" s="81" t="s">
        <v>76</v>
      </c>
      <c r="E13" s="82"/>
      <c r="F13" s="26"/>
      <c r="G13" s="83">
        <f>G14+G16+G20</f>
        <v>2637</v>
      </c>
      <c r="H13" s="83">
        <f>H14+H16+H20</f>
        <v>2687.8</v>
      </c>
      <c r="I13" s="83">
        <f>I14+I16+I20</f>
        <v>2740.4</v>
      </c>
    </row>
    <row r="14" spans="1:14" s="55" customFormat="1" ht="75" customHeight="1" x14ac:dyDescent="0.3">
      <c r="A14" s="77" t="s">
        <v>143</v>
      </c>
      <c r="B14" s="78" t="s">
        <v>153</v>
      </c>
      <c r="C14" s="81" t="s">
        <v>68</v>
      </c>
      <c r="D14" s="81" t="s">
        <v>76</v>
      </c>
      <c r="E14" s="82" t="s">
        <v>152</v>
      </c>
      <c r="F14" s="26"/>
      <c r="G14" s="81">
        <f t="shared" ref="G14:I14" si="1">G15</f>
        <v>124.8</v>
      </c>
      <c r="H14" s="81">
        <f t="shared" si="1"/>
        <v>124.8</v>
      </c>
      <c r="I14" s="81">
        <f t="shared" si="1"/>
        <v>124.8</v>
      </c>
    </row>
    <row r="15" spans="1:14" s="55" customFormat="1" ht="87" customHeight="1" x14ac:dyDescent="0.3">
      <c r="A15" s="77" t="s">
        <v>149</v>
      </c>
      <c r="B15" s="78" t="s">
        <v>251</v>
      </c>
      <c r="C15" s="81" t="s">
        <v>68</v>
      </c>
      <c r="D15" s="81" t="s">
        <v>76</v>
      </c>
      <c r="E15" s="82" t="s">
        <v>152</v>
      </c>
      <c r="F15" s="81" t="s">
        <v>140</v>
      </c>
      <c r="G15" s="81">
        <v>124.8</v>
      </c>
      <c r="H15" s="81">
        <v>124.8</v>
      </c>
      <c r="I15" s="81">
        <v>124.8</v>
      </c>
    </row>
    <row r="16" spans="1:14" s="55" customFormat="1" ht="98.25" customHeight="1" x14ac:dyDescent="0.3">
      <c r="A16" s="77" t="s">
        <v>154</v>
      </c>
      <c r="B16" s="78" t="s">
        <v>147</v>
      </c>
      <c r="C16" s="79" t="s">
        <v>68</v>
      </c>
      <c r="D16" s="79" t="s">
        <v>76</v>
      </c>
      <c r="E16" s="41" t="s">
        <v>144</v>
      </c>
      <c r="F16" s="76"/>
      <c r="G16" s="84">
        <f>G17+G18+G19</f>
        <v>2428.1999999999998</v>
      </c>
      <c r="H16" s="84">
        <f>H17+H18+H19</f>
        <v>2474.5</v>
      </c>
      <c r="I16" s="84">
        <f>I17+I18+I19</f>
        <v>2522.4</v>
      </c>
    </row>
    <row r="17" spans="1:9" s="55" customFormat="1" ht="77.25" customHeight="1" x14ac:dyDescent="0.3">
      <c r="A17" s="77" t="s">
        <v>155</v>
      </c>
      <c r="B17" s="78" t="s">
        <v>251</v>
      </c>
      <c r="C17" s="79" t="s">
        <v>68</v>
      </c>
      <c r="D17" s="79" t="s">
        <v>76</v>
      </c>
      <c r="E17" s="41" t="s">
        <v>144</v>
      </c>
      <c r="F17" s="79" t="s">
        <v>140</v>
      </c>
      <c r="G17" s="84">
        <v>1570.8</v>
      </c>
      <c r="H17" s="84">
        <v>1570.8</v>
      </c>
      <c r="I17" s="84">
        <v>1570.8</v>
      </c>
    </row>
    <row r="18" spans="1:9" ht="27.6" x14ac:dyDescent="0.3">
      <c r="A18" s="77" t="s">
        <v>252</v>
      </c>
      <c r="B18" s="78" t="s">
        <v>150</v>
      </c>
      <c r="C18" s="79" t="s">
        <v>68</v>
      </c>
      <c r="D18" s="79" t="s">
        <v>76</v>
      </c>
      <c r="E18" s="41" t="s">
        <v>144</v>
      </c>
      <c r="F18" s="79" t="s">
        <v>145</v>
      </c>
      <c r="G18" s="84">
        <v>857.3</v>
      </c>
      <c r="H18" s="84">
        <v>903.6</v>
      </c>
      <c r="I18" s="84">
        <v>951.5</v>
      </c>
    </row>
    <row r="19" spans="1:9" ht="14.4" x14ac:dyDescent="0.3">
      <c r="A19" s="77" t="s">
        <v>253</v>
      </c>
      <c r="B19" s="78" t="s">
        <v>151</v>
      </c>
      <c r="C19" s="79" t="s">
        <v>68</v>
      </c>
      <c r="D19" s="79" t="s">
        <v>76</v>
      </c>
      <c r="E19" s="41" t="s">
        <v>144</v>
      </c>
      <c r="F19" s="79" t="s">
        <v>148</v>
      </c>
      <c r="G19" s="84">
        <v>0.1</v>
      </c>
      <c r="H19" s="84">
        <v>0.1</v>
      </c>
      <c r="I19" s="84">
        <v>0.1</v>
      </c>
    </row>
    <row r="20" spans="1:9" ht="41.4" x14ac:dyDescent="0.3">
      <c r="A20" s="77" t="s">
        <v>256</v>
      </c>
      <c r="B20" s="78" t="s">
        <v>166</v>
      </c>
      <c r="C20" s="79" t="s">
        <v>68</v>
      </c>
      <c r="D20" s="79" t="s">
        <v>76</v>
      </c>
      <c r="E20" s="41" t="s">
        <v>167</v>
      </c>
      <c r="F20" s="79"/>
      <c r="G20" s="84">
        <f t="shared" ref="G20:I20" si="2">G21</f>
        <v>84</v>
      </c>
      <c r="H20" s="84">
        <f t="shared" si="2"/>
        <v>88.5</v>
      </c>
      <c r="I20" s="84">
        <f t="shared" si="2"/>
        <v>93.2</v>
      </c>
    </row>
    <row r="21" spans="1:9" ht="14.4" x14ac:dyDescent="0.3">
      <c r="A21" s="77" t="s">
        <v>257</v>
      </c>
      <c r="B21" s="78" t="s">
        <v>151</v>
      </c>
      <c r="C21" s="79" t="s">
        <v>68</v>
      </c>
      <c r="D21" s="79" t="s">
        <v>76</v>
      </c>
      <c r="E21" s="41" t="s">
        <v>167</v>
      </c>
      <c r="F21" s="79" t="s">
        <v>148</v>
      </c>
      <c r="G21" s="84">
        <v>84</v>
      </c>
      <c r="H21" s="84">
        <v>88.5</v>
      </c>
      <c r="I21" s="84">
        <v>93.2</v>
      </c>
    </row>
    <row r="22" spans="1:9" ht="14.4" x14ac:dyDescent="0.3">
      <c r="A22" s="70" t="s">
        <v>77</v>
      </c>
      <c r="B22" s="72" t="s">
        <v>258</v>
      </c>
      <c r="C22" s="76" t="s">
        <v>259</v>
      </c>
      <c r="D22" s="76"/>
      <c r="E22" s="40"/>
      <c r="F22" s="76"/>
      <c r="G22" s="85">
        <f>G24</f>
        <v>0</v>
      </c>
      <c r="H22" s="85">
        <f>H23</f>
        <v>4400</v>
      </c>
      <c r="I22" s="85">
        <f>I24</f>
        <v>0</v>
      </c>
    </row>
    <row r="23" spans="1:9" ht="14.4" x14ac:dyDescent="0.3">
      <c r="A23" s="70" t="s">
        <v>79</v>
      </c>
      <c r="B23" s="71" t="s">
        <v>69</v>
      </c>
      <c r="C23" s="76" t="s">
        <v>259</v>
      </c>
      <c r="D23" s="76" t="s">
        <v>70</v>
      </c>
      <c r="E23" s="40"/>
      <c r="F23" s="76"/>
      <c r="G23" s="85">
        <f t="shared" ref="G23:I25" si="3">G24</f>
        <v>0</v>
      </c>
      <c r="H23" s="85">
        <f t="shared" si="3"/>
        <v>4400</v>
      </c>
      <c r="I23" s="85">
        <f t="shared" si="3"/>
        <v>0</v>
      </c>
    </row>
    <row r="24" spans="1:9" ht="41.4" x14ac:dyDescent="0.3">
      <c r="A24" s="70" t="s">
        <v>80</v>
      </c>
      <c r="B24" s="72" t="s">
        <v>359</v>
      </c>
      <c r="C24" s="76" t="s">
        <v>259</v>
      </c>
      <c r="D24" s="76" t="s">
        <v>260</v>
      </c>
      <c r="E24" s="40"/>
      <c r="F24" s="76"/>
      <c r="G24" s="85">
        <f t="shared" si="3"/>
        <v>0</v>
      </c>
      <c r="H24" s="85">
        <f t="shared" si="3"/>
        <v>4400</v>
      </c>
      <c r="I24" s="85">
        <f t="shared" si="3"/>
        <v>0</v>
      </c>
    </row>
    <row r="25" spans="1:9" ht="39.75" customHeight="1" x14ac:dyDescent="0.3">
      <c r="A25" s="77" t="s">
        <v>160</v>
      </c>
      <c r="B25" s="78" t="s">
        <v>261</v>
      </c>
      <c r="C25" s="79" t="s">
        <v>259</v>
      </c>
      <c r="D25" s="79" t="s">
        <v>260</v>
      </c>
      <c r="E25" s="41" t="s">
        <v>262</v>
      </c>
      <c r="F25" s="79"/>
      <c r="G25" s="84">
        <f t="shared" si="3"/>
        <v>0</v>
      </c>
      <c r="H25" s="84">
        <f>H26</f>
        <v>4400</v>
      </c>
      <c r="I25" s="84">
        <f t="shared" si="3"/>
        <v>0</v>
      </c>
    </row>
    <row r="26" spans="1:9" ht="38.25" customHeight="1" x14ac:dyDescent="0.3">
      <c r="A26" s="77" t="s">
        <v>161</v>
      </c>
      <c r="B26" s="78" t="s">
        <v>150</v>
      </c>
      <c r="C26" s="79" t="s">
        <v>259</v>
      </c>
      <c r="D26" s="79" t="s">
        <v>260</v>
      </c>
      <c r="E26" s="41" t="s">
        <v>262</v>
      </c>
      <c r="F26" s="79" t="s">
        <v>145</v>
      </c>
      <c r="G26" s="84">
        <v>0</v>
      </c>
      <c r="H26" s="84">
        <v>4400</v>
      </c>
      <c r="I26" s="84">
        <v>0</v>
      </c>
    </row>
    <row r="27" spans="1:9" ht="14.4" x14ac:dyDescent="0.3">
      <c r="A27" s="70" t="s">
        <v>263</v>
      </c>
      <c r="B27" s="72" t="s">
        <v>78</v>
      </c>
      <c r="C27" s="76" t="s">
        <v>46</v>
      </c>
      <c r="D27" s="79"/>
      <c r="E27" s="41"/>
      <c r="F27" s="79"/>
      <c r="G27" s="85">
        <f>G28+G48+G54+G58+G95+G101+G110+G114+G82</f>
        <v>78418.600000000006</v>
      </c>
      <c r="H27" s="85">
        <f>H28+H48+H54+H58+H95+H101+H110+H114+H82</f>
        <v>76282.000000000015</v>
      </c>
      <c r="I27" s="85">
        <f>I28+I48+I54+I58+I95+I101+I110+I114+I82</f>
        <v>83819.099999999991</v>
      </c>
    </row>
    <row r="28" spans="1:9" ht="14.4" x14ac:dyDescent="0.3">
      <c r="A28" s="70" t="s">
        <v>264</v>
      </c>
      <c r="B28" s="71" t="s">
        <v>69</v>
      </c>
      <c r="C28" s="76" t="s">
        <v>46</v>
      </c>
      <c r="D28" s="76" t="s">
        <v>70</v>
      </c>
      <c r="E28" s="41"/>
      <c r="F28" s="79"/>
      <c r="G28" s="85">
        <f>G29+G42+G45</f>
        <v>18257.899999999998</v>
      </c>
      <c r="H28" s="85">
        <f>H29+H42+H45</f>
        <v>18464</v>
      </c>
      <c r="I28" s="85">
        <f>I29+I42+I45</f>
        <v>18686.900000000001</v>
      </c>
    </row>
    <row r="29" spans="1:9" ht="55.2" x14ac:dyDescent="0.3">
      <c r="A29" s="70" t="s">
        <v>265</v>
      </c>
      <c r="B29" s="75" t="s">
        <v>81</v>
      </c>
      <c r="C29" s="76" t="s">
        <v>46</v>
      </c>
      <c r="D29" s="76" t="s">
        <v>82</v>
      </c>
      <c r="E29" s="40"/>
      <c r="F29" s="79"/>
      <c r="G29" s="85">
        <f>G30+G32+G37+G40</f>
        <v>16013.099999999999</v>
      </c>
      <c r="H29" s="85">
        <f>H30+H32+H37+H40</f>
        <v>16132.4</v>
      </c>
      <c r="I29" s="85">
        <f>I30+I32+I37+I40</f>
        <v>16353.7</v>
      </c>
    </row>
    <row r="30" spans="1:9" ht="41.4" x14ac:dyDescent="0.3">
      <c r="A30" s="77" t="s">
        <v>266</v>
      </c>
      <c r="B30" s="78" t="s">
        <v>158</v>
      </c>
      <c r="C30" s="79" t="s">
        <v>46</v>
      </c>
      <c r="D30" s="79" t="s">
        <v>82</v>
      </c>
      <c r="E30" s="41" t="s">
        <v>156</v>
      </c>
      <c r="F30" s="79"/>
      <c r="G30" s="84">
        <f t="shared" ref="G30:I30" si="4">G31</f>
        <v>1223.5</v>
      </c>
      <c r="H30" s="84">
        <f t="shared" si="4"/>
        <v>1223.5</v>
      </c>
      <c r="I30" s="84">
        <f t="shared" si="4"/>
        <v>1223.5</v>
      </c>
    </row>
    <row r="31" spans="1:9" ht="69" x14ac:dyDescent="0.3">
      <c r="A31" s="77" t="s">
        <v>267</v>
      </c>
      <c r="B31" s="78" t="s">
        <v>251</v>
      </c>
      <c r="C31" s="79" t="s">
        <v>46</v>
      </c>
      <c r="D31" s="79" t="s">
        <v>82</v>
      </c>
      <c r="E31" s="41" t="s">
        <v>156</v>
      </c>
      <c r="F31" s="79" t="s">
        <v>140</v>
      </c>
      <c r="G31" s="84">
        <v>1223.5</v>
      </c>
      <c r="H31" s="84">
        <v>1223.5</v>
      </c>
      <c r="I31" s="84">
        <v>1223.5</v>
      </c>
    </row>
    <row r="32" spans="1:9" ht="69" x14ac:dyDescent="0.3">
      <c r="A32" s="77" t="s">
        <v>268</v>
      </c>
      <c r="B32" s="78" t="s">
        <v>159</v>
      </c>
      <c r="C32" s="79" t="s">
        <v>46</v>
      </c>
      <c r="D32" s="79" t="s">
        <v>82</v>
      </c>
      <c r="E32" s="41" t="s">
        <v>157</v>
      </c>
      <c r="F32" s="76"/>
      <c r="G32" s="84">
        <f>G33+G34+G35</f>
        <v>11339.699999999999</v>
      </c>
      <c r="H32" s="84">
        <f>H33+H34+H35</f>
        <v>11445</v>
      </c>
      <c r="I32" s="84">
        <f>I33+I34+I35</f>
        <v>11553.9</v>
      </c>
    </row>
    <row r="33" spans="1:17" ht="69" x14ac:dyDescent="0.3">
      <c r="A33" s="77" t="s">
        <v>269</v>
      </c>
      <c r="B33" s="78" t="s">
        <v>251</v>
      </c>
      <c r="C33" s="79" t="s">
        <v>46</v>
      </c>
      <c r="D33" s="79" t="s">
        <v>82</v>
      </c>
      <c r="E33" s="41" t="s">
        <v>157</v>
      </c>
      <c r="F33" s="79" t="s">
        <v>140</v>
      </c>
      <c r="G33" s="84">
        <v>9368.7999999999993</v>
      </c>
      <c r="H33" s="84">
        <v>9368.7999999999993</v>
      </c>
      <c r="I33" s="84">
        <v>9368.7999999999993</v>
      </c>
    </row>
    <row r="34" spans="1:17" ht="27.6" x14ac:dyDescent="0.3">
      <c r="A34" s="77" t="s">
        <v>270</v>
      </c>
      <c r="B34" s="78" t="s">
        <v>150</v>
      </c>
      <c r="C34" s="79" t="s">
        <v>46</v>
      </c>
      <c r="D34" s="79" t="s">
        <v>82</v>
      </c>
      <c r="E34" s="41" t="s">
        <v>157</v>
      </c>
      <c r="F34" s="79" t="s">
        <v>145</v>
      </c>
      <c r="G34" s="84">
        <v>1950.8</v>
      </c>
      <c r="H34" s="84">
        <v>2056.1</v>
      </c>
      <c r="I34" s="84">
        <v>2165</v>
      </c>
    </row>
    <row r="35" spans="1:17" ht="14.4" x14ac:dyDescent="0.3">
      <c r="A35" s="77" t="s">
        <v>271</v>
      </c>
      <c r="B35" s="78" t="s">
        <v>151</v>
      </c>
      <c r="C35" s="79" t="s">
        <v>46</v>
      </c>
      <c r="D35" s="79" t="s">
        <v>82</v>
      </c>
      <c r="E35" s="41" t="s">
        <v>157</v>
      </c>
      <c r="F35" s="79" t="s">
        <v>148</v>
      </c>
      <c r="G35" s="84">
        <f>G36</f>
        <v>20.100000000000001</v>
      </c>
      <c r="H35" s="84">
        <f>H36</f>
        <v>20.100000000000001</v>
      </c>
      <c r="I35" s="84">
        <f>I36</f>
        <v>20.100000000000001</v>
      </c>
    </row>
    <row r="36" spans="1:17" ht="14.4" x14ac:dyDescent="0.3">
      <c r="A36" s="77" t="s">
        <v>272</v>
      </c>
      <c r="B36" s="78" t="s">
        <v>254</v>
      </c>
      <c r="C36" s="79" t="s">
        <v>46</v>
      </c>
      <c r="D36" s="79" t="s">
        <v>82</v>
      </c>
      <c r="E36" s="41" t="s">
        <v>157</v>
      </c>
      <c r="F36" s="79" t="s">
        <v>255</v>
      </c>
      <c r="G36" s="84">
        <v>20.100000000000001</v>
      </c>
      <c r="H36" s="84">
        <v>20.100000000000001</v>
      </c>
      <c r="I36" s="84">
        <v>20.100000000000001</v>
      </c>
    </row>
    <row r="37" spans="1:17" ht="69" x14ac:dyDescent="0.3">
      <c r="A37" s="77" t="s">
        <v>273</v>
      </c>
      <c r="B37" s="78" t="s">
        <v>163</v>
      </c>
      <c r="C37" s="79" t="s">
        <v>46</v>
      </c>
      <c r="D37" s="79" t="s">
        <v>82</v>
      </c>
      <c r="E37" s="41" t="s">
        <v>162</v>
      </c>
      <c r="F37" s="79"/>
      <c r="G37" s="84">
        <f>G38+G39</f>
        <v>3443</v>
      </c>
      <c r="H37" s="84">
        <f>H38+H39</f>
        <v>3456.6</v>
      </c>
      <c r="I37" s="84">
        <f>I38+I39</f>
        <v>3568.6</v>
      </c>
    </row>
    <row r="38" spans="1:17" ht="69" x14ac:dyDescent="0.3">
      <c r="A38" s="77" t="s">
        <v>274</v>
      </c>
      <c r="B38" s="78" t="s">
        <v>251</v>
      </c>
      <c r="C38" s="79" t="s">
        <v>46</v>
      </c>
      <c r="D38" s="79" t="s">
        <v>82</v>
      </c>
      <c r="E38" s="41" t="s">
        <v>162</v>
      </c>
      <c r="F38" s="79" t="s">
        <v>140</v>
      </c>
      <c r="G38" s="84">
        <v>3190.6</v>
      </c>
      <c r="H38" s="84">
        <v>3190.6</v>
      </c>
      <c r="I38" s="84">
        <v>3190.6</v>
      </c>
    </row>
    <row r="39" spans="1:17" ht="27.6" x14ac:dyDescent="0.3">
      <c r="A39" s="77" t="s">
        <v>275</v>
      </c>
      <c r="B39" s="78" t="s">
        <v>150</v>
      </c>
      <c r="C39" s="79" t="s">
        <v>46</v>
      </c>
      <c r="D39" s="79" t="s">
        <v>82</v>
      </c>
      <c r="E39" s="41" t="s">
        <v>162</v>
      </c>
      <c r="F39" s="79" t="s">
        <v>145</v>
      </c>
      <c r="G39" s="84">
        <v>252.4</v>
      </c>
      <c r="H39" s="84">
        <v>266</v>
      </c>
      <c r="I39" s="84">
        <v>378</v>
      </c>
    </row>
    <row r="40" spans="1:17" s="55" customFormat="1" ht="55.2" x14ac:dyDescent="0.3">
      <c r="A40" s="77" t="s">
        <v>276</v>
      </c>
      <c r="B40" s="78" t="s">
        <v>164</v>
      </c>
      <c r="C40" s="79" t="s">
        <v>46</v>
      </c>
      <c r="D40" s="79" t="s">
        <v>82</v>
      </c>
      <c r="E40" s="41" t="s">
        <v>278</v>
      </c>
      <c r="F40" s="79"/>
      <c r="G40" s="84">
        <f t="shared" ref="G40:I40" si="5">G41</f>
        <v>6.9</v>
      </c>
      <c r="H40" s="84">
        <f t="shared" si="5"/>
        <v>7.3</v>
      </c>
      <c r="I40" s="84">
        <f t="shared" si="5"/>
        <v>7.7</v>
      </c>
    </row>
    <row r="41" spans="1:17" s="55" customFormat="1" ht="27.6" x14ac:dyDescent="0.3">
      <c r="A41" s="77" t="s">
        <v>277</v>
      </c>
      <c r="B41" s="78" t="s">
        <v>150</v>
      </c>
      <c r="C41" s="79" t="s">
        <v>46</v>
      </c>
      <c r="D41" s="79" t="s">
        <v>82</v>
      </c>
      <c r="E41" s="41" t="s">
        <v>278</v>
      </c>
      <c r="F41" s="79" t="s">
        <v>145</v>
      </c>
      <c r="G41" s="84">
        <v>6.9</v>
      </c>
      <c r="H41" s="84">
        <v>7.3</v>
      </c>
      <c r="I41" s="84">
        <v>7.7</v>
      </c>
    </row>
    <row r="42" spans="1:17" s="55" customFormat="1" ht="42.75" customHeight="1" x14ac:dyDescent="0.3">
      <c r="A42" s="70" t="s">
        <v>279</v>
      </c>
      <c r="B42" s="75" t="s">
        <v>83</v>
      </c>
      <c r="C42" s="76" t="s">
        <v>46</v>
      </c>
      <c r="D42" s="76" t="s">
        <v>84</v>
      </c>
      <c r="E42" s="40"/>
      <c r="F42" s="79"/>
      <c r="G42" s="85">
        <f>G43</f>
        <v>2214.8000000000002</v>
      </c>
      <c r="H42" s="85">
        <f t="shared" ref="H42:I42" si="6">H43</f>
        <v>2300</v>
      </c>
      <c r="I42" s="85">
        <f t="shared" si="6"/>
        <v>2300</v>
      </c>
    </row>
    <row r="43" spans="1:17" ht="27.6" x14ac:dyDescent="0.3">
      <c r="A43" s="77" t="s">
        <v>280</v>
      </c>
      <c r="B43" s="78" t="s">
        <v>281</v>
      </c>
      <c r="C43" s="79" t="s">
        <v>46</v>
      </c>
      <c r="D43" s="79" t="s">
        <v>84</v>
      </c>
      <c r="E43" s="41" t="s">
        <v>165</v>
      </c>
      <c r="F43" s="79"/>
      <c r="G43" s="84">
        <f t="shared" ref="G43:I43" si="7">G44</f>
        <v>2214.8000000000002</v>
      </c>
      <c r="H43" s="84">
        <f t="shared" si="7"/>
        <v>2300</v>
      </c>
      <c r="I43" s="84">
        <f t="shared" si="7"/>
        <v>2300</v>
      </c>
    </row>
    <row r="44" spans="1:17" ht="14.4" x14ac:dyDescent="0.3">
      <c r="A44" s="77" t="s">
        <v>282</v>
      </c>
      <c r="B44" s="78" t="s">
        <v>151</v>
      </c>
      <c r="C44" s="79" t="s">
        <v>46</v>
      </c>
      <c r="D44" s="79" t="s">
        <v>84</v>
      </c>
      <c r="E44" s="41" t="s">
        <v>165</v>
      </c>
      <c r="F44" s="79" t="s">
        <v>148</v>
      </c>
      <c r="G44" s="84">
        <v>2214.8000000000002</v>
      </c>
      <c r="H44" s="84">
        <v>2300</v>
      </c>
      <c r="I44" s="84">
        <v>2300</v>
      </c>
    </row>
    <row r="45" spans="1:17" ht="14.4" x14ac:dyDescent="0.3">
      <c r="A45" s="70" t="s">
        <v>283</v>
      </c>
      <c r="B45" s="75" t="s">
        <v>85</v>
      </c>
      <c r="C45" s="76" t="s">
        <v>46</v>
      </c>
      <c r="D45" s="76" t="s">
        <v>86</v>
      </c>
      <c r="E45" s="40"/>
      <c r="F45" s="76"/>
      <c r="G45" s="85">
        <f>G46</f>
        <v>30</v>
      </c>
      <c r="H45" s="85">
        <f t="shared" ref="H45:I45" si="8">H46</f>
        <v>31.6</v>
      </c>
      <c r="I45" s="85">
        <f t="shared" si="8"/>
        <v>33.200000000000003</v>
      </c>
    </row>
    <row r="46" spans="1:17" ht="60" customHeight="1" x14ac:dyDescent="0.3">
      <c r="A46" s="77" t="s">
        <v>288</v>
      </c>
      <c r="B46" s="78" t="s">
        <v>374</v>
      </c>
      <c r="C46" s="79" t="s">
        <v>46</v>
      </c>
      <c r="D46" s="79" t="s">
        <v>86</v>
      </c>
      <c r="E46" s="41" t="s">
        <v>375</v>
      </c>
      <c r="F46" s="79"/>
      <c r="G46" s="84">
        <f t="shared" ref="G46:I46" si="9">G47</f>
        <v>30</v>
      </c>
      <c r="H46" s="84">
        <f t="shared" si="9"/>
        <v>31.6</v>
      </c>
      <c r="I46" s="84">
        <f t="shared" si="9"/>
        <v>33.200000000000003</v>
      </c>
      <c r="M46" s="57"/>
      <c r="N46" s="58"/>
      <c r="O46" s="58"/>
      <c r="P46" s="58"/>
      <c r="Q46" s="58"/>
    </row>
    <row r="47" spans="1:17" ht="33" customHeight="1" x14ac:dyDescent="0.3">
      <c r="A47" s="77" t="s">
        <v>289</v>
      </c>
      <c r="B47" s="78" t="s">
        <v>150</v>
      </c>
      <c r="C47" s="79" t="s">
        <v>46</v>
      </c>
      <c r="D47" s="79" t="s">
        <v>86</v>
      </c>
      <c r="E47" s="41" t="s">
        <v>375</v>
      </c>
      <c r="F47" s="79" t="s">
        <v>145</v>
      </c>
      <c r="G47" s="84">
        <v>30</v>
      </c>
      <c r="H47" s="84">
        <v>31.6</v>
      </c>
      <c r="I47" s="84">
        <v>33.200000000000003</v>
      </c>
      <c r="M47" s="57"/>
      <c r="N47" s="58"/>
      <c r="O47" s="58"/>
      <c r="P47" s="58"/>
      <c r="Q47" s="58"/>
    </row>
    <row r="48" spans="1:17" ht="33" customHeight="1" x14ac:dyDescent="0.3">
      <c r="A48" s="70" t="s">
        <v>294</v>
      </c>
      <c r="B48" s="71" t="s">
        <v>87</v>
      </c>
      <c r="C48" s="76" t="s">
        <v>46</v>
      </c>
      <c r="D48" s="76" t="s">
        <v>88</v>
      </c>
      <c r="E48" s="40"/>
      <c r="F48" s="79"/>
      <c r="G48" s="85">
        <f>G49</f>
        <v>406.5</v>
      </c>
      <c r="H48" s="85">
        <f>H49</f>
        <v>428.5</v>
      </c>
      <c r="I48" s="85">
        <f>I49</f>
        <v>451.3</v>
      </c>
      <c r="M48" s="57"/>
      <c r="N48" s="58"/>
      <c r="O48" s="58"/>
      <c r="P48" s="58"/>
      <c r="Q48" s="58"/>
    </row>
    <row r="49" spans="1:17" ht="51" customHeight="1" x14ac:dyDescent="0.3">
      <c r="A49" s="70" t="s">
        <v>295</v>
      </c>
      <c r="B49" s="75" t="s">
        <v>132</v>
      </c>
      <c r="C49" s="76" t="s">
        <v>46</v>
      </c>
      <c r="D49" s="76" t="s">
        <v>89</v>
      </c>
      <c r="E49" s="40"/>
      <c r="F49" s="76"/>
      <c r="G49" s="85">
        <f>G50+G52</f>
        <v>406.5</v>
      </c>
      <c r="H49" s="85">
        <f>H50+H52</f>
        <v>428.5</v>
      </c>
      <c r="I49" s="85">
        <f>I50+I52</f>
        <v>451.3</v>
      </c>
      <c r="M49" s="57"/>
      <c r="N49" s="58"/>
      <c r="O49" s="58"/>
      <c r="P49" s="58"/>
      <c r="Q49" s="58"/>
    </row>
    <row r="50" spans="1:17" ht="106.5" customHeight="1" x14ac:dyDescent="0.3">
      <c r="A50" s="77" t="s">
        <v>296</v>
      </c>
      <c r="B50" s="78" t="s">
        <v>168</v>
      </c>
      <c r="C50" s="79" t="s">
        <v>46</v>
      </c>
      <c r="D50" s="79" t="s">
        <v>89</v>
      </c>
      <c r="E50" s="41" t="s">
        <v>169</v>
      </c>
      <c r="F50" s="79"/>
      <c r="G50" s="84">
        <f>G51</f>
        <v>6.5</v>
      </c>
      <c r="H50" s="84">
        <f t="shared" ref="H50:I50" si="10">H51</f>
        <v>6.9</v>
      </c>
      <c r="I50" s="84">
        <f t="shared" si="10"/>
        <v>7.3</v>
      </c>
      <c r="M50" s="57"/>
      <c r="N50" s="58"/>
      <c r="O50" s="58"/>
      <c r="P50" s="58"/>
      <c r="Q50" s="58"/>
    </row>
    <row r="51" spans="1:17" ht="33.75" customHeight="1" x14ac:dyDescent="0.3">
      <c r="A51" s="77" t="s">
        <v>297</v>
      </c>
      <c r="B51" s="78" t="s">
        <v>150</v>
      </c>
      <c r="C51" s="79" t="s">
        <v>46</v>
      </c>
      <c r="D51" s="79" t="s">
        <v>89</v>
      </c>
      <c r="E51" s="41" t="s">
        <v>169</v>
      </c>
      <c r="F51" s="79" t="s">
        <v>145</v>
      </c>
      <c r="G51" s="84">
        <v>6.5</v>
      </c>
      <c r="H51" s="84">
        <v>6.9</v>
      </c>
      <c r="I51" s="84">
        <v>7.3</v>
      </c>
      <c r="M51" s="57"/>
      <c r="N51" s="58"/>
      <c r="O51" s="58"/>
      <c r="P51" s="58"/>
      <c r="Q51" s="58"/>
    </row>
    <row r="52" spans="1:17" ht="87" customHeight="1" x14ac:dyDescent="0.3">
      <c r="A52" s="77" t="s">
        <v>298</v>
      </c>
      <c r="B52" s="78" t="s">
        <v>170</v>
      </c>
      <c r="C52" s="79" t="s">
        <v>46</v>
      </c>
      <c r="D52" s="79" t="s">
        <v>89</v>
      </c>
      <c r="E52" s="41" t="s">
        <v>171</v>
      </c>
      <c r="F52" s="79"/>
      <c r="G52" s="84">
        <f t="shared" ref="G52:I52" si="11">G53</f>
        <v>400</v>
      </c>
      <c r="H52" s="84">
        <f t="shared" si="11"/>
        <v>421.6</v>
      </c>
      <c r="I52" s="84">
        <f t="shared" si="11"/>
        <v>444</v>
      </c>
      <c r="M52" s="57"/>
      <c r="N52" s="58"/>
      <c r="O52" s="58"/>
      <c r="P52" s="58"/>
      <c r="Q52" s="58"/>
    </row>
    <row r="53" spans="1:17" ht="33" customHeight="1" x14ac:dyDescent="0.3">
      <c r="A53" s="77" t="s">
        <v>299</v>
      </c>
      <c r="B53" s="78" t="s">
        <v>150</v>
      </c>
      <c r="C53" s="79" t="s">
        <v>46</v>
      </c>
      <c r="D53" s="79" t="s">
        <v>89</v>
      </c>
      <c r="E53" s="41" t="s">
        <v>171</v>
      </c>
      <c r="F53" s="79" t="s">
        <v>145</v>
      </c>
      <c r="G53" s="84">
        <v>400</v>
      </c>
      <c r="H53" s="84">
        <v>421.6</v>
      </c>
      <c r="I53" s="84">
        <v>444</v>
      </c>
      <c r="M53" s="57"/>
      <c r="N53" s="58"/>
      <c r="O53" s="58"/>
      <c r="P53" s="58"/>
      <c r="Q53" s="58"/>
    </row>
    <row r="54" spans="1:17" ht="22.5" customHeight="1" x14ac:dyDescent="0.3">
      <c r="A54" s="70" t="s">
        <v>300</v>
      </c>
      <c r="B54" s="72" t="s">
        <v>90</v>
      </c>
      <c r="C54" s="76" t="s">
        <v>46</v>
      </c>
      <c r="D54" s="76" t="s">
        <v>91</v>
      </c>
      <c r="E54" s="41"/>
      <c r="F54" s="79"/>
      <c r="G54" s="85">
        <f t="shared" ref="G54:I56" si="12">G55</f>
        <v>800</v>
      </c>
      <c r="H54" s="85">
        <f t="shared" si="12"/>
        <v>843.2</v>
      </c>
      <c r="I54" s="85">
        <f t="shared" si="12"/>
        <v>887.9</v>
      </c>
      <c r="M54" s="57"/>
      <c r="N54" s="58"/>
      <c r="O54" s="58"/>
      <c r="P54" s="58"/>
      <c r="Q54" s="58"/>
    </row>
    <row r="55" spans="1:17" ht="14.4" x14ac:dyDescent="0.3">
      <c r="A55" s="70" t="s">
        <v>301</v>
      </c>
      <c r="B55" s="90" t="s">
        <v>92</v>
      </c>
      <c r="C55" s="76" t="s">
        <v>46</v>
      </c>
      <c r="D55" s="76" t="s">
        <v>93</v>
      </c>
      <c r="E55" s="40"/>
      <c r="F55" s="76"/>
      <c r="G55" s="85">
        <f t="shared" si="12"/>
        <v>800</v>
      </c>
      <c r="H55" s="85">
        <f t="shared" si="12"/>
        <v>843.2</v>
      </c>
      <c r="I55" s="85">
        <f t="shared" si="12"/>
        <v>887.9</v>
      </c>
    </row>
    <row r="56" spans="1:17" ht="41.4" x14ac:dyDescent="0.3">
      <c r="A56" s="77" t="s">
        <v>302</v>
      </c>
      <c r="B56" s="91" t="s">
        <v>172</v>
      </c>
      <c r="C56" s="79" t="s">
        <v>46</v>
      </c>
      <c r="D56" s="79" t="s">
        <v>93</v>
      </c>
      <c r="E56" s="41" t="s">
        <v>173</v>
      </c>
      <c r="F56" s="79"/>
      <c r="G56" s="84">
        <f>G57</f>
        <v>800</v>
      </c>
      <c r="H56" s="84">
        <f t="shared" si="12"/>
        <v>843.2</v>
      </c>
      <c r="I56" s="84">
        <f t="shared" si="12"/>
        <v>887.9</v>
      </c>
    </row>
    <row r="57" spans="1:17" ht="27.6" x14ac:dyDescent="0.3">
      <c r="A57" s="77" t="s">
        <v>303</v>
      </c>
      <c r="B57" s="92" t="s">
        <v>150</v>
      </c>
      <c r="C57" s="79" t="s">
        <v>46</v>
      </c>
      <c r="D57" s="79" t="s">
        <v>93</v>
      </c>
      <c r="E57" s="41" t="s">
        <v>173</v>
      </c>
      <c r="F57" s="79" t="s">
        <v>145</v>
      </c>
      <c r="G57" s="84">
        <v>800</v>
      </c>
      <c r="H57" s="84">
        <v>843.2</v>
      </c>
      <c r="I57" s="84">
        <v>887.9</v>
      </c>
    </row>
    <row r="58" spans="1:17" ht="14.4" x14ac:dyDescent="0.3">
      <c r="A58" s="70" t="s">
        <v>304</v>
      </c>
      <c r="B58" s="71" t="s">
        <v>94</v>
      </c>
      <c r="C58" s="76" t="s">
        <v>46</v>
      </c>
      <c r="D58" s="76" t="s">
        <v>95</v>
      </c>
      <c r="E58" s="40"/>
      <c r="F58" s="79"/>
      <c r="G58" s="85">
        <f>G59</f>
        <v>31800</v>
      </c>
      <c r="H58" s="85">
        <f>H59</f>
        <v>27096.200000000004</v>
      </c>
      <c r="I58" s="85">
        <f>I59</f>
        <v>32714.3</v>
      </c>
    </row>
    <row r="59" spans="1:17" ht="14.4" x14ac:dyDescent="0.3">
      <c r="A59" s="70" t="s">
        <v>305</v>
      </c>
      <c r="B59" s="75" t="s">
        <v>306</v>
      </c>
      <c r="C59" s="76" t="s">
        <v>46</v>
      </c>
      <c r="D59" s="76" t="s">
        <v>96</v>
      </c>
      <c r="E59" s="40"/>
      <c r="F59" s="76"/>
      <c r="G59" s="93">
        <f>G60+G62+G64+G66+G68+G72+G74+G76+G78+G80+G70</f>
        <v>31800</v>
      </c>
      <c r="H59" s="93">
        <f>H60+H62+H64+H66+H68+H72+H74+H76+H78+H80+H70</f>
        <v>27096.200000000004</v>
      </c>
      <c r="I59" s="93">
        <f>I60+I62+I64+I66+I68+I72+I74+I76+I78+I80+I70</f>
        <v>32714.3</v>
      </c>
    </row>
    <row r="60" spans="1:17" ht="41.4" x14ac:dyDescent="0.3">
      <c r="A60" s="77" t="s">
        <v>307</v>
      </c>
      <c r="B60" s="78" t="s">
        <v>176</v>
      </c>
      <c r="C60" s="79" t="s">
        <v>46</v>
      </c>
      <c r="D60" s="79" t="s">
        <v>96</v>
      </c>
      <c r="E60" s="41" t="s">
        <v>177</v>
      </c>
      <c r="F60" s="79"/>
      <c r="G60" s="89">
        <f t="shared" ref="G60:I60" si="13">G61</f>
        <v>12127</v>
      </c>
      <c r="H60" s="89">
        <f t="shared" si="13"/>
        <v>11938.6</v>
      </c>
      <c r="I60" s="89">
        <f t="shared" si="13"/>
        <v>12571.3</v>
      </c>
    </row>
    <row r="61" spans="1:17" ht="27.6" x14ac:dyDescent="0.3">
      <c r="A61" s="77" t="s">
        <v>308</v>
      </c>
      <c r="B61" s="78" t="s">
        <v>150</v>
      </c>
      <c r="C61" s="79" t="s">
        <v>46</v>
      </c>
      <c r="D61" s="79" t="s">
        <v>96</v>
      </c>
      <c r="E61" s="41" t="s">
        <v>177</v>
      </c>
      <c r="F61" s="79" t="s">
        <v>145</v>
      </c>
      <c r="G61" s="89">
        <f>11327+800</f>
        <v>12127</v>
      </c>
      <c r="H61" s="89">
        <v>11938.6</v>
      </c>
      <c r="I61" s="89">
        <v>12571.3</v>
      </c>
    </row>
    <row r="62" spans="1:17" ht="27.6" x14ac:dyDescent="0.3">
      <c r="A62" s="77" t="s">
        <v>309</v>
      </c>
      <c r="B62" s="78" t="s">
        <v>178</v>
      </c>
      <c r="C62" s="79" t="s">
        <v>46</v>
      </c>
      <c r="D62" s="79" t="s">
        <v>96</v>
      </c>
      <c r="E62" s="41" t="s">
        <v>179</v>
      </c>
      <c r="F62" s="79"/>
      <c r="G62" s="89">
        <f>G63</f>
        <v>6400</v>
      </c>
      <c r="H62" s="89">
        <f t="shared" ref="H62:I62" si="14">H63</f>
        <v>1732.7</v>
      </c>
      <c r="I62" s="89">
        <f t="shared" si="14"/>
        <v>5411.8</v>
      </c>
    </row>
    <row r="63" spans="1:17" ht="27.6" x14ac:dyDescent="0.3">
      <c r="A63" s="77" t="s">
        <v>310</v>
      </c>
      <c r="B63" s="78" t="s">
        <v>150</v>
      </c>
      <c r="C63" s="79" t="s">
        <v>46</v>
      </c>
      <c r="D63" s="79" t="s">
        <v>96</v>
      </c>
      <c r="E63" s="41" t="s">
        <v>179</v>
      </c>
      <c r="F63" s="79" t="s">
        <v>145</v>
      </c>
      <c r="G63" s="89">
        <v>6400</v>
      </c>
      <c r="H63" s="89">
        <v>1732.7</v>
      </c>
      <c r="I63" s="89">
        <v>5411.8</v>
      </c>
    </row>
    <row r="64" spans="1:17" s="53" customFormat="1" ht="27.6" x14ac:dyDescent="0.3">
      <c r="A64" s="77" t="s">
        <v>311</v>
      </c>
      <c r="B64" s="78" t="s">
        <v>180</v>
      </c>
      <c r="C64" s="79" t="s">
        <v>46</v>
      </c>
      <c r="D64" s="79" t="s">
        <v>96</v>
      </c>
      <c r="E64" s="41" t="s">
        <v>181</v>
      </c>
      <c r="F64" s="79"/>
      <c r="G64" s="89">
        <f t="shared" ref="G64:I64" si="15">G65</f>
        <v>210.3</v>
      </c>
      <c r="H64" s="89">
        <f t="shared" si="15"/>
        <v>221.7</v>
      </c>
      <c r="I64" s="89">
        <f t="shared" si="15"/>
        <v>233.5</v>
      </c>
    </row>
    <row r="65" spans="1:14" s="53" customFormat="1" ht="27.6" x14ac:dyDescent="0.3">
      <c r="A65" s="77" t="s">
        <v>312</v>
      </c>
      <c r="B65" s="78" t="s">
        <v>150</v>
      </c>
      <c r="C65" s="79" t="s">
        <v>46</v>
      </c>
      <c r="D65" s="79" t="s">
        <v>96</v>
      </c>
      <c r="E65" s="41" t="s">
        <v>181</v>
      </c>
      <c r="F65" s="79" t="s">
        <v>145</v>
      </c>
      <c r="G65" s="89">
        <v>210.3</v>
      </c>
      <c r="H65" s="89">
        <v>221.7</v>
      </c>
      <c r="I65" s="89">
        <v>233.5</v>
      </c>
    </row>
    <row r="66" spans="1:14" ht="55.2" x14ac:dyDescent="0.3">
      <c r="A66" s="77" t="s">
        <v>313</v>
      </c>
      <c r="B66" s="78" t="s">
        <v>182</v>
      </c>
      <c r="C66" s="79" t="s">
        <v>46</v>
      </c>
      <c r="D66" s="79" t="s">
        <v>96</v>
      </c>
      <c r="E66" s="41" t="s">
        <v>183</v>
      </c>
      <c r="F66" s="79"/>
      <c r="G66" s="89">
        <f t="shared" ref="G66:I66" si="16">G67</f>
        <v>550</v>
      </c>
      <c r="H66" s="89">
        <f t="shared" si="16"/>
        <v>579.70000000000005</v>
      </c>
      <c r="I66" s="89">
        <f t="shared" si="16"/>
        <v>610.4</v>
      </c>
    </row>
    <row r="67" spans="1:14" ht="27.6" x14ac:dyDescent="0.3">
      <c r="A67" s="77" t="s">
        <v>314</v>
      </c>
      <c r="B67" s="78" t="s">
        <v>150</v>
      </c>
      <c r="C67" s="79" t="s">
        <v>46</v>
      </c>
      <c r="D67" s="79" t="s">
        <v>96</v>
      </c>
      <c r="E67" s="41" t="s">
        <v>183</v>
      </c>
      <c r="F67" s="79" t="s">
        <v>145</v>
      </c>
      <c r="G67" s="89">
        <v>550</v>
      </c>
      <c r="H67" s="89">
        <v>579.70000000000005</v>
      </c>
      <c r="I67" s="89">
        <v>610.4</v>
      </c>
    </row>
    <row r="68" spans="1:14" ht="27.6" x14ac:dyDescent="0.3">
      <c r="A68" s="77" t="s">
        <v>315</v>
      </c>
      <c r="B68" s="78" t="s">
        <v>184</v>
      </c>
      <c r="C68" s="79" t="s">
        <v>46</v>
      </c>
      <c r="D68" s="79" t="s">
        <v>96</v>
      </c>
      <c r="E68" s="41" t="s">
        <v>185</v>
      </c>
      <c r="F68" s="79"/>
      <c r="G68" s="89">
        <f t="shared" ref="G68:I68" si="17">G69</f>
        <v>210</v>
      </c>
      <c r="H68" s="89">
        <f t="shared" si="17"/>
        <v>221.3</v>
      </c>
      <c r="I68" s="89">
        <f t="shared" si="17"/>
        <v>233</v>
      </c>
    </row>
    <row r="69" spans="1:14" ht="27.6" x14ac:dyDescent="0.3">
      <c r="A69" s="77" t="s">
        <v>316</v>
      </c>
      <c r="B69" s="78" t="s">
        <v>150</v>
      </c>
      <c r="C69" s="79" t="s">
        <v>46</v>
      </c>
      <c r="D69" s="79" t="s">
        <v>96</v>
      </c>
      <c r="E69" s="41" t="s">
        <v>185</v>
      </c>
      <c r="F69" s="79" t="s">
        <v>145</v>
      </c>
      <c r="G69" s="89">
        <v>210</v>
      </c>
      <c r="H69" s="89">
        <v>221.3</v>
      </c>
      <c r="I69" s="89">
        <v>233</v>
      </c>
    </row>
    <row r="70" spans="1:14" ht="110.4" x14ac:dyDescent="0.3">
      <c r="A70" s="86" t="s">
        <v>317</v>
      </c>
      <c r="B70" s="78" t="s">
        <v>186</v>
      </c>
      <c r="C70" s="79" t="s">
        <v>46</v>
      </c>
      <c r="D70" s="79" t="s">
        <v>96</v>
      </c>
      <c r="E70" s="41" t="s">
        <v>187</v>
      </c>
      <c r="F70" s="79"/>
      <c r="G70" s="80">
        <f t="shared" ref="G70:I70" si="18">G71</f>
        <v>0.1</v>
      </c>
      <c r="H70" s="80">
        <f t="shared" si="18"/>
        <v>0.1</v>
      </c>
      <c r="I70" s="80">
        <f t="shared" si="18"/>
        <v>0.1</v>
      </c>
    </row>
    <row r="71" spans="1:14" ht="27.6" x14ac:dyDescent="0.3">
      <c r="A71" s="86" t="s">
        <v>318</v>
      </c>
      <c r="B71" s="78" t="s">
        <v>150</v>
      </c>
      <c r="C71" s="79" t="s">
        <v>46</v>
      </c>
      <c r="D71" s="79" t="s">
        <v>96</v>
      </c>
      <c r="E71" s="41" t="s">
        <v>187</v>
      </c>
      <c r="F71" s="79" t="s">
        <v>145</v>
      </c>
      <c r="G71" s="80">
        <v>0.1</v>
      </c>
      <c r="H71" s="80">
        <v>0.1</v>
      </c>
      <c r="I71" s="80">
        <v>0.1</v>
      </c>
    </row>
    <row r="72" spans="1:14" ht="175.5" customHeight="1" x14ac:dyDescent="0.3">
      <c r="A72" s="77" t="s">
        <v>319</v>
      </c>
      <c r="B72" s="78" t="s">
        <v>188</v>
      </c>
      <c r="C72" s="79" t="s">
        <v>46</v>
      </c>
      <c r="D72" s="79" t="s">
        <v>96</v>
      </c>
      <c r="E72" s="41" t="s">
        <v>189</v>
      </c>
      <c r="F72" s="79"/>
      <c r="G72" s="89">
        <f t="shared" ref="G72:I72" si="19">G73</f>
        <v>7502.1</v>
      </c>
      <c r="H72" s="89">
        <f t="shared" si="19"/>
        <v>7907.2</v>
      </c>
      <c r="I72" s="89">
        <f t="shared" si="19"/>
        <v>8326.2999999999993</v>
      </c>
    </row>
    <row r="73" spans="1:14" ht="27.6" x14ac:dyDescent="0.3">
      <c r="A73" s="77" t="s">
        <v>320</v>
      </c>
      <c r="B73" s="78" t="s">
        <v>150</v>
      </c>
      <c r="C73" s="79" t="s">
        <v>46</v>
      </c>
      <c r="D73" s="79" t="s">
        <v>96</v>
      </c>
      <c r="E73" s="41" t="s">
        <v>189</v>
      </c>
      <c r="F73" s="79" t="s">
        <v>145</v>
      </c>
      <c r="G73" s="89">
        <v>7502.1</v>
      </c>
      <c r="H73" s="89">
        <v>7907.2</v>
      </c>
      <c r="I73" s="89">
        <v>8326.2999999999993</v>
      </c>
    </row>
    <row r="74" spans="1:14" ht="55.2" x14ac:dyDescent="0.3">
      <c r="A74" s="77" t="s">
        <v>321</v>
      </c>
      <c r="B74" s="78" t="s">
        <v>190</v>
      </c>
      <c r="C74" s="79" t="s">
        <v>46</v>
      </c>
      <c r="D74" s="79" t="s">
        <v>96</v>
      </c>
      <c r="E74" s="41" t="s">
        <v>191</v>
      </c>
      <c r="F74" s="79"/>
      <c r="G74" s="89">
        <f t="shared" ref="G74:I74" si="20">G75</f>
        <v>300</v>
      </c>
      <c r="H74" s="89">
        <f t="shared" si="20"/>
        <v>316.2</v>
      </c>
      <c r="I74" s="89">
        <f t="shared" si="20"/>
        <v>333</v>
      </c>
      <c r="N74" s="59"/>
    </row>
    <row r="75" spans="1:14" ht="27.6" x14ac:dyDescent="0.3">
      <c r="A75" s="77" t="s">
        <v>322</v>
      </c>
      <c r="B75" s="78" t="s">
        <v>150</v>
      </c>
      <c r="C75" s="79" t="s">
        <v>46</v>
      </c>
      <c r="D75" s="79" t="s">
        <v>96</v>
      </c>
      <c r="E75" s="41" t="s">
        <v>191</v>
      </c>
      <c r="F75" s="79" t="s">
        <v>145</v>
      </c>
      <c r="G75" s="89">
        <v>300</v>
      </c>
      <c r="H75" s="89">
        <v>316.2</v>
      </c>
      <c r="I75" s="89">
        <v>333</v>
      </c>
    </row>
    <row r="76" spans="1:14" ht="27.6" x14ac:dyDescent="0.3">
      <c r="A76" s="77" t="s">
        <v>323</v>
      </c>
      <c r="B76" s="78" t="s">
        <v>192</v>
      </c>
      <c r="C76" s="79" t="s">
        <v>46</v>
      </c>
      <c r="D76" s="79" t="s">
        <v>96</v>
      </c>
      <c r="E76" s="41" t="s">
        <v>193</v>
      </c>
      <c r="F76" s="79"/>
      <c r="G76" s="89">
        <f t="shared" ref="G76:I76" si="21">G77</f>
        <v>2700.6</v>
      </c>
      <c r="H76" s="89">
        <f t="shared" si="21"/>
        <v>2846.4</v>
      </c>
      <c r="I76" s="89">
        <f t="shared" si="21"/>
        <v>2997.3</v>
      </c>
    </row>
    <row r="77" spans="1:14" ht="27.6" x14ac:dyDescent="0.3">
      <c r="A77" s="77" t="s">
        <v>324</v>
      </c>
      <c r="B77" s="78" t="s">
        <v>150</v>
      </c>
      <c r="C77" s="79" t="s">
        <v>46</v>
      </c>
      <c r="D77" s="79" t="s">
        <v>96</v>
      </c>
      <c r="E77" s="41" t="s">
        <v>193</v>
      </c>
      <c r="F77" s="79" t="s">
        <v>145</v>
      </c>
      <c r="G77" s="89">
        <v>2700.6</v>
      </c>
      <c r="H77" s="89">
        <v>2846.4</v>
      </c>
      <c r="I77" s="89">
        <v>2997.3</v>
      </c>
    </row>
    <row r="78" spans="1:14" ht="27.6" x14ac:dyDescent="0.3">
      <c r="A78" s="77" t="s">
        <v>325</v>
      </c>
      <c r="B78" s="78" t="s">
        <v>194</v>
      </c>
      <c r="C78" s="79" t="s">
        <v>46</v>
      </c>
      <c r="D78" s="79" t="s">
        <v>96</v>
      </c>
      <c r="E78" s="41" t="s">
        <v>195</v>
      </c>
      <c r="F78" s="79"/>
      <c r="G78" s="89">
        <f t="shared" ref="G78:I78" si="22">G79</f>
        <v>600</v>
      </c>
      <c r="H78" s="89">
        <f t="shared" si="22"/>
        <v>632.4</v>
      </c>
      <c r="I78" s="89">
        <f t="shared" si="22"/>
        <v>665.9</v>
      </c>
    </row>
    <row r="79" spans="1:14" ht="27.6" x14ac:dyDescent="0.3">
      <c r="A79" s="77" t="s">
        <v>326</v>
      </c>
      <c r="B79" s="78" t="s">
        <v>150</v>
      </c>
      <c r="C79" s="79" t="s">
        <v>46</v>
      </c>
      <c r="D79" s="79" t="s">
        <v>96</v>
      </c>
      <c r="E79" s="41" t="s">
        <v>195</v>
      </c>
      <c r="F79" s="79" t="s">
        <v>145</v>
      </c>
      <c r="G79" s="89">
        <v>600</v>
      </c>
      <c r="H79" s="89">
        <v>632.4</v>
      </c>
      <c r="I79" s="89">
        <v>665.9</v>
      </c>
    </row>
    <row r="80" spans="1:14" ht="41.4" x14ac:dyDescent="0.3">
      <c r="A80" s="77" t="s">
        <v>355</v>
      </c>
      <c r="B80" s="78" t="s">
        <v>196</v>
      </c>
      <c r="C80" s="79" t="s">
        <v>46</v>
      </c>
      <c r="D80" s="79" t="s">
        <v>96</v>
      </c>
      <c r="E80" s="41" t="s">
        <v>197</v>
      </c>
      <c r="F80" s="79"/>
      <c r="G80" s="89">
        <f t="shared" ref="G80:I80" si="23">G81</f>
        <v>1199.9000000000001</v>
      </c>
      <c r="H80" s="89">
        <f t="shared" si="23"/>
        <v>699.9</v>
      </c>
      <c r="I80" s="89">
        <f t="shared" si="23"/>
        <v>1331.7</v>
      </c>
    </row>
    <row r="81" spans="1:9" ht="27.6" x14ac:dyDescent="0.3">
      <c r="A81" s="77" t="s">
        <v>356</v>
      </c>
      <c r="B81" s="78" t="s">
        <v>150</v>
      </c>
      <c r="C81" s="79" t="s">
        <v>46</v>
      </c>
      <c r="D81" s="79" t="s">
        <v>96</v>
      </c>
      <c r="E81" s="41" t="s">
        <v>197</v>
      </c>
      <c r="F81" s="79" t="s">
        <v>145</v>
      </c>
      <c r="G81" s="89">
        <v>1199.9000000000001</v>
      </c>
      <c r="H81" s="89">
        <v>699.9</v>
      </c>
      <c r="I81" s="89">
        <v>1331.7</v>
      </c>
    </row>
    <row r="82" spans="1:9" ht="14.4" x14ac:dyDescent="0.3">
      <c r="A82" s="70" t="s">
        <v>327</v>
      </c>
      <c r="B82" s="71" t="s">
        <v>97</v>
      </c>
      <c r="C82" s="76" t="s">
        <v>46</v>
      </c>
      <c r="D82" s="76" t="s">
        <v>98</v>
      </c>
      <c r="E82" s="40"/>
      <c r="F82" s="79"/>
      <c r="G82" s="85">
        <f>G83+G86</f>
        <v>1280</v>
      </c>
      <c r="H82" s="85">
        <f t="shared" ref="H82:I82" si="24">H83+H86</f>
        <v>1349.1</v>
      </c>
      <c r="I82" s="85">
        <f t="shared" si="24"/>
        <v>1420.7</v>
      </c>
    </row>
    <row r="83" spans="1:9" ht="27.6" x14ac:dyDescent="0.3">
      <c r="A83" s="70" t="s">
        <v>328</v>
      </c>
      <c r="B83" s="94" t="s">
        <v>134</v>
      </c>
      <c r="C83" s="76" t="s">
        <v>46</v>
      </c>
      <c r="D83" s="76" t="s">
        <v>135</v>
      </c>
      <c r="E83" s="40"/>
      <c r="F83" s="79"/>
      <c r="G83" s="85">
        <f t="shared" ref="G83:I84" si="25">G84</f>
        <v>90</v>
      </c>
      <c r="H83" s="85">
        <f t="shared" si="25"/>
        <v>94.9</v>
      </c>
      <c r="I83" s="85">
        <f t="shared" si="25"/>
        <v>100</v>
      </c>
    </row>
    <row r="84" spans="1:9" ht="82.8" x14ac:dyDescent="0.3">
      <c r="A84" s="77" t="s">
        <v>329</v>
      </c>
      <c r="B84" s="95" t="s">
        <v>198</v>
      </c>
      <c r="C84" s="79" t="s">
        <v>46</v>
      </c>
      <c r="D84" s="79" t="s">
        <v>135</v>
      </c>
      <c r="E84" s="41" t="s">
        <v>199</v>
      </c>
      <c r="F84" s="79"/>
      <c r="G84" s="84">
        <f t="shared" si="25"/>
        <v>90</v>
      </c>
      <c r="H84" s="84">
        <f t="shared" si="25"/>
        <v>94.9</v>
      </c>
      <c r="I84" s="84">
        <f t="shared" si="25"/>
        <v>100</v>
      </c>
    </row>
    <row r="85" spans="1:9" ht="27.6" x14ac:dyDescent="0.3">
      <c r="A85" s="77" t="s">
        <v>330</v>
      </c>
      <c r="B85" s="78" t="s">
        <v>150</v>
      </c>
      <c r="C85" s="79" t="s">
        <v>46</v>
      </c>
      <c r="D85" s="79" t="s">
        <v>135</v>
      </c>
      <c r="E85" s="41" t="s">
        <v>199</v>
      </c>
      <c r="F85" s="79" t="s">
        <v>145</v>
      </c>
      <c r="G85" s="84">
        <v>90</v>
      </c>
      <c r="H85" s="84">
        <v>94.9</v>
      </c>
      <c r="I85" s="84">
        <v>100</v>
      </c>
    </row>
    <row r="86" spans="1:9" ht="14.4" x14ac:dyDescent="0.3">
      <c r="A86" s="70" t="s">
        <v>363</v>
      </c>
      <c r="B86" s="75" t="s">
        <v>364</v>
      </c>
      <c r="C86" s="76" t="s">
        <v>46</v>
      </c>
      <c r="D86" s="76" t="s">
        <v>365</v>
      </c>
      <c r="E86" s="40"/>
      <c r="F86" s="76"/>
      <c r="G86" s="85">
        <f>G87+G89+G91+G93</f>
        <v>1190</v>
      </c>
      <c r="H86" s="85">
        <f t="shared" ref="H86:I86" si="26">H87+H89+H91+H93</f>
        <v>1254.1999999999998</v>
      </c>
      <c r="I86" s="85">
        <f t="shared" si="26"/>
        <v>1320.7</v>
      </c>
    </row>
    <row r="87" spans="1:9" ht="61.5" customHeight="1" x14ac:dyDescent="0.3">
      <c r="A87" s="77" t="s">
        <v>292</v>
      </c>
      <c r="B87" s="78" t="s">
        <v>366</v>
      </c>
      <c r="C87" s="79" t="s">
        <v>46</v>
      </c>
      <c r="D87" s="79" t="s">
        <v>365</v>
      </c>
      <c r="E87" s="41" t="s">
        <v>367</v>
      </c>
      <c r="F87" s="79"/>
      <c r="G87" s="84">
        <f t="shared" ref="G87:I87" si="27">G88</f>
        <v>360</v>
      </c>
      <c r="H87" s="84">
        <f t="shared" si="27"/>
        <v>379.4</v>
      </c>
      <c r="I87" s="84">
        <f t="shared" si="27"/>
        <v>399.5</v>
      </c>
    </row>
    <row r="88" spans="1:9" ht="27.6" x14ac:dyDescent="0.3">
      <c r="A88" s="77" t="s">
        <v>293</v>
      </c>
      <c r="B88" s="78" t="s">
        <v>150</v>
      </c>
      <c r="C88" s="79" t="s">
        <v>46</v>
      </c>
      <c r="D88" s="79" t="s">
        <v>365</v>
      </c>
      <c r="E88" s="41" t="s">
        <v>367</v>
      </c>
      <c r="F88" s="79" t="s">
        <v>145</v>
      </c>
      <c r="G88" s="84">
        <v>360</v>
      </c>
      <c r="H88" s="84">
        <v>379.4</v>
      </c>
      <c r="I88" s="84">
        <v>399.5</v>
      </c>
    </row>
    <row r="89" spans="1:9" ht="69" x14ac:dyDescent="0.3">
      <c r="A89" s="77" t="s">
        <v>290</v>
      </c>
      <c r="B89" s="78" t="s">
        <v>369</v>
      </c>
      <c r="C89" s="79" t="s">
        <v>46</v>
      </c>
      <c r="D89" s="79" t="s">
        <v>365</v>
      </c>
      <c r="E89" s="41" t="s">
        <v>368</v>
      </c>
      <c r="F89" s="79"/>
      <c r="G89" s="84">
        <f t="shared" ref="G89:I89" si="28">G90</f>
        <v>170</v>
      </c>
      <c r="H89" s="84">
        <f t="shared" si="28"/>
        <v>179.2</v>
      </c>
      <c r="I89" s="84">
        <f t="shared" si="28"/>
        <v>188.7</v>
      </c>
    </row>
    <row r="90" spans="1:9" ht="27.6" x14ac:dyDescent="0.3">
      <c r="A90" s="77" t="s">
        <v>291</v>
      </c>
      <c r="B90" s="78" t="s">
        <v>150</v>
      </c>
      <c r="C90" s="79" t="s">
        <v>46</v>
      </c>
      <c r="D90" s="79" t="s">
        <v>365</v>
      </c>
      <c r="E90" s="41" t="s">
        <v>368</v>
      </c>
      <c r="F90" s="79" t="s">
        <v>145</v>
      </c>
      <c r="G90" s="84">
        <v>170</v>
      </c>
      <c r="H90" s="84">
        <v>179.2</v>
      </c>
      <c r="I90" s="84">
        <v>188.7</v>
      </c>
    </row>
    <row r="91" spans="1:9" ht="41.4" x14ac:dyDescent="0.3">
      <c r="A91" s="77" t="s">
        <v>286</v>
      </c>
      <c r="B91" s="78" t="s">
        <v>372</v>
      </c>
      <c r="C91" s="79" t="s">
        <v>46</v>
      </c>
      <c r="D91" s="79" t="s">
        <v>365</v>
      </c>
      <c r="E91" s="41" t="s">
        <v>370</v>
      </c>
      <c r="F91" s="79"/>
      <c r="G91" s="84">
        <f t="shared" ref="G91:I91" si="29">G92</f>
        <v>360</v>
      </c>
      <c r="H91" s="84">
        <f t="shared" si="29"/>
        <v>379.4</v>
      </c>
      <c r="I91" s="84">
        <f t="shared" si="29"/>
        <v>399.5</v>
      </c>
    </row>
    <row r="92" spans="1:9" ht="27.6" x14ac:dyDescent="0.3">
      <c r="A92" s="77" t="s">
        <v>287</v>
      </c>
      <c r="B92" s="78" t="s">
        <v>150</v>
      </c>
      <c r="C92" s="79" t="s">
        <v>46</v>
      </c>
      <c r="D92" s="79" t="s">
        <v>365</v>
      </c>
      <c r="E92" s="41" t="s">
        <v>370</v>
      </c>
      <c r="F92" s="79" t="s">
        <v>145</v>
      </c>
      <c r="G92" s="84">
        <v>360</v>
      </c>
      <c r="H92" s="84">
        <v>379.4</v>
      </c>
      <c r="I92" s="84">
        <v>399.5</v>
      </c>
    </row>
    <row r="93" spans="1:9" ht="110.4" x14ac:dyDescent="0.3">
      <c r="A93" s="86" t="s">
        <v>284</v>
      </c>
      <c r="B93" s="87" t="s">
        <v>373</v>
      </c>
      <c r="C93" s="88" t="s">
        <v>46</v>
      </c>
      <c r="D93" s="88" t="s">
        <v>365</v>
      </c>
      <c r="E93" s="56" t="s">
        <v>371</v>
      </c>
      <c r="F93" s="88"/>
      <c r="G93" s="89">
        <f t="shared" ref="G93:I93" si="30">G94</f>
        <v>300</v>
      </c>
      <c r="H93" s="89">
        <f t="shared" si="30"/>
        <v>316.2</v>
      </c>
      <c r="I93" s="89">
        <f t="shared" si="30"/>
        <v>333</v>
      </c>
    </row>
    <row r="94" spans="1:9" ht="27.6" x14ac:dyDescent="0.3">
      <c r="A94" s="86" t="s">
        <v>285</v>
      </c>
      <c r="B94" s="87" t="s">
        <v>150</v>
      </c>
      <c r="C94" s="88" t="s">
        <v>46</v>
      </c>
      <c r="D94" s="88" t="s">
        <v>365</v>
      </c>
      <c r="E94" s="56" t="s">
        <v>371</v>
      </c>
      <c r="F94" s="88" t="s">
        <v>145</v>
      </c>
      <c r="G94" s="89">
        <v>300</v>
      </c>
      <c r="H94" s="89">
        <v>316.2</v>
      </c>
      <c r="I94" s="89">
        <v>333</v>
      </c>
    </row>
    <row r="95" spans="1:9" ht="14.4" x14ac:dyDescent="0.3">
      <c r="A95" s="70" t="s">
        <v>331</v>
      </c>
      <c r="B95" s="71" t="s">
        <v>99</v>
      </c>
      <c r="C95" s="76" t="s">
        <v>46</v>
      </c>
      <c r="D95" s="76" t="s">
        <v>100</v>
      </c>
      <c r="E95" s="40"/>
      <c r="F95" s="79"/>
      <c r="G95" s="85">
        <f>G96</f>
        <v>7061.4</v>
      </c>
      <c r="H95" s="85">
        <f>H96</f>
        <v>7231.9</v>
      </c>
      <c r="I95" s="85">
        <f>I96</f>
        <v>7615.2</v>
      </c>
    </row>
    <row r="96" spans="1:9" ht="14.4" x14ac:dyDescent="0.3">
      <c r="A96" s="70" t="s">
        <v>332</v>
      </c>
      <c r="B96" s="75" t="s">
        <v>101</v>
      </c>
      <c r="C96" s="76" t="s">
        <v>46</v>
      </c>
      <c r="D96" s="76" t="s">
        <v>102</v>
      </c>
      <c r="E96" s="40"/>
      <c r="F96" s="76"/>
      <c r="G96" s="85">
        <f>G97+G99</f>
        <v>7061.4</v>
      </c>
      <c r="H96" s="85">
        <f>H97+H99</f>
        <v>7231.9</v>
      </c>
      <c r="I96" s="85">
        <f>I97+I99</f>
        <v>7615.2</v>
      </c>
    </row>
    <row r="97" spans="1:9" ht="41.4" x14ac:dyDescent="0.3">
      <c r="A97" s="77" t="s">
        <v>333</v>
      </c>
      <c r="B97" s="78" t="s">
        <v>200</v>
      </c>
      <c r="C97" s="79" t="s">
        <v>46</v>
      </c>
      <c r="D97" s="79" t="s">
        <v>102</v>
      </c>
      <c r="E97" s="41" t="s">
        <v>201</v>
      </c>
      <c r="F97" s="79"/>
      <c r="G97" s="84">
        <f t="shared" ref="G97:I97" si="31">G98</f>
        <v>1930</v>
      </c>
      <c r="H97" s="84">
        <f t="shared" si="31"/>
        <v>2034.2</v>
      </c>
      <c r="I97" s="84">
        <f t="shared" si="31"/>
        <v>2142</v>
      </c>
    </row>
    <row r="98" spans="1:9" ht="27.6" x14ac:dyDescent="0.3">
      <c r="A98" s="77" t="s">
        <v>334</v>
      </c>
      <c r="B98" s="78" t="s">
        <v>150</v>
      </c>
      <c r="C98" s="79" t="s">
        <v>46</v>
      </c>
      <c r="D98" s="79" t="s">
        <v>102</v>
      </c>
      <c r="E98" s="41" t="s">
        <v>201</v>
      </c>
      <c r="F98" s="79" t="s">
        <v>145</v>
      </c>
      <c r="G98" s="84">
        <v>1930</v>
      </c>
      <c r="H98" s="84">
        <v>2034.2</v>
      </c>
      <c r="I98" s="84">
        <v>2142</v>
      </c>
    </row>
    <row r="99" spans="1:9" ht="27.6" x14ac:dyDescent="0.3">
      <c r="A99" s="77" t="s">
        <v>335</v>
      </c>
      <c r="B99" s="78" t="s">
        <v>202</v>
      </c>
      <c r="C99" s="79" t="s">
        <v>46</v>
      </c>
      <c r="D99" s="79" t="s">
        <v>102</v>
      </c>
      <c r="E99" s="41" t="s">
        <v>203</v>
      </c>
      <c r="F99" s="79"/>
      <c r="G99" s="84">
        <f t="shared" ref="G99:I99" si="32">G100</f>
        <v>5131.3999999999996</v>
      </c>
      <c r="H99" s="84">
        <f t="shared" si="32"/>
        <v>5197.7</v>
      </c>
      <c r="I99" s="84">
        <f t="shared" si="32"/>
        <v>5473.2</v>
      </c>
    </row>
    <row r="100" spans="1:9" ht="27.6" x14ac:dyDescent="0.3">
      <c r="A100" s="77" t="s">
        <v>336</v>
      </c>
      <c r="B100" s="78" t="s">
        <v>150</v>
      </c>
      <c r="C100" s="79" t="s">
        <v>46</v>
      </c>
      <c r="D100" s="79" t="s">
        <v>102</v>
      </c>
      <c r="E100" s="41" t="s">
        <v>203</v>
      </c>
      <c r="F100" s="79" t="s">
        <v>145</v>
      </c>
      <c r="G100" s="84">
        <f>4931.4+200</f>
        <v>5131.3999999999996</v>
      </c>
      <c r="H100" s="84">
        <v>5197.7</v>
      </c>
      <c r="I100" s="84">
        <v>5473.2</v>
      </c>
    </row>
    <row r="101" spans="1:9" ht="14.4" x14ac:dyDescent="0.3">
      <c r="A101" s="70" t="s">
        <v>337</v>
      </c>
      <c r="B101" s="71" t="s">
        <v>103</v>
      </c>
      <c r="C101" s="76" t="s">
        <v>46</v>
      </c>
      <c r="D101" s="76" t="s">
        <v>104</v>
      </c>
      <c r="E101" s="40"/>
      <c r="F101" s="76"/>
      <c r="G101" s="85">
        <f>G105+G102</f>
        <v>11374.2</v>
      </c>
      <c r="H101" s="85">
        <f>H105+H102</f>
        <v>11974.800000000001</v>
      </c>
      <c r="I101" s="85">
        <f>I105+I102</f>
        <v>12677.1</v>
      </c>
    </row>
    <row r="102" spans="1:9" ht="14.4" x14ac:dyDescent="0.3">
      <c r="A102" s="70" t="s">
        <v>338</v>
      </c>
      <c r="B102" s="96" t="s">
        <v>377</v>
      </c>
      <c r="C102" s="76" t="s">
        <v>46</v>
      </c>
      <c r="D102" s="76" t="s">
        <v>376</v>
      </c>
      <c r="E102" s="40"/>
      <c r="F102" s="76"/>
      <c r="G102" s="85">
        <f t="shared" ref="G102:I103" si="33">G103</f>
        <v>243.6</v>
      </c>
      <c r="H102" s="85">
        <f t="shared" si="33"/>
        <v>243.6</v>
      </c>
      <c r="I102" s="85">
        <f t="shared" si="33"/>
        <v>243.6</v>
      </c>
    </row>
    <row r="103" spans="1:9" ht="82.8" x14ac:dyDescent="0.3">
      <c r="A103" s="77" t="s">
        <v>339</v>
      </c>
      <c r="B103" s="78" t="s">
        <v>340</v>
      </c>
      <c r="C103" s="79" t="s">
        <v>46</v>
      </c>
      <c r="D103" s="79" t="s">
        <v>376</v>
      </c>
      <c r="E103" s="41" t="s">
        <v>204</v>
      </c>
      <c r="F103" s="79"/>
      <c r="G103" s="84">
        <f t="shared" si="33"/>
        <v>243.6</v>
      </c>
      <c r="H103" s="84">
        <f t="shared" si="33"/>
        <v>243.6</v>
      </c>
      <c r="I103" s="84">
        <f t="shared" si="33"/>
        <v>243.6</v>
      </c>
    </row>
    <row r="104" spans="1:9" ht="27.6" x14ac:dyDescent="0.3">
      <c r="A104" s="77" t="s">
        <v>341</v>
      </c>
      <c r="B104" s="95" t="s">
        <v>205</v>
      </c>
      <c r="C104" s="79" t="s">
        <v>46</v>
      </c>
      <c r="D104" s="79" t="s">
        <v>376</v>
      </c>
      <c r="E104" s="41" t="s">
        <v>204</v>
      </c>
      <c r="F104" s="79" t="s">
        <v>206</v>
      </c>
      <c r="G104" s="84">
        <v>243.6</v>
      </c>
      <c r="H104" s="84">
        <v>243.6</v>
      </c>
      <c r="I104" s="84">
        <v>243.6</v>
      </c>
    </row>
    <row r="105" spans="1:9" ht="14.4" x14ac:dyDescent="0.3">
      <c r="A105" s="70" t="s">
        <v>342</v>
      </c>
      <c r="B105" s="96" t="s">
        <v>105</v>
      </c>
      <c r="C105" s="76" t="s">
        <v>46</v>
      </c>
      <c r="D105" s="76" t="s">
        <v>376</v>
      </c>
      <c r="E105" s="40"/>
      <c r="F105" s="76"/>
      <c r="G105" s="85">
        <f>G106+G108</f>
        <v>11130.6</v>
      </c>
      <c r="H105" s="85">
        <f>H106+H108</f>
        <v>11731.2</v>
      </c>
      <c r="I105" s="85">
        <f>I106+I108</f>
        <v>12433.5</v>
      </c>
    </row>
    <row r="106" spans="1:9" ht="69" x14ac:dyDescent="0.3">
      <c r="A106" s="77" t="s">
        <v>343</v>
      </c>
      <c r="B106" s="78" t="s">
        <v>207</v>
      </c>
      <c r="C106" s="79" t="s">
        <v>46</v>
      </c>
      <c r="D106" s="79" t="s">
        <v>106</v>
      </c>
      <c r="E106" s="41" t="s">
        <v>208</v>
      </c>
      <c r="F106" s="79"/>
      <c r="G106" s="84">
        <f t="shared" ref="G106:I106" si="34">G107</f>
        <v>8837.2000000000007</v>
      </c>
      <c r="H106" s="84">
        <f t="shared" si="34"/>
        <v>9314.1</v>
      </c>
      <c r="I106" s="84">
        <f t="shared" si="34"/>
        <v>9808.2000000000007</v>
      </c>
    </row>
    <row r="107" spans="1:9" ht="27.6" x14ac:dyDescent="0.3">
      <c r="A107" s="77" t="s">
        <v>344</v>
      </c>
      <c r="B107" s="78" t="s">
        <v>205</v>
      </c>
      <c r="C107" s="79" t="s">
        <v>46</v>
      </c>
      <c r="D107" s="79" t="s">
        <v>106</v>
      </c>
      <c r="E107" s="41" t="s">
        <v>208</v>
      </c>
      <c r="F107" s="79" t="s">
        <v>206</v>
      </c>
      <c r="G107" s="84">
        <v>8837.2000000000007</v>
      </c>
      <c r="H107" s="84">
        <v>9314.1</v>
      </c>
      <c r="I107" s="84">
        <v>9808.2000000000007</v>
      </c>
    </row>
    <row r="108" spans="1:9" ht="55.2" x14ac:dyDescent="0.3">
      <c r="A108" s="77" t="s">
        <v>345</v>
      </c>
      <c r="B108" s="78" t="s">
        <v>209</v>
      </c>
      <c r="C108" s="79" t="s">
        <v>46</v>
      </c>
      <c r="D108" s="79" t="s">
        <v>106</v>
      </c>
      <c r="E108" s="41" t="s">
        <v>210</v>
      </c>
      <c r="F108" s="79"/>
      <c r="G108" s="84">
        <f t="shared" ref="G108:I108" si="35">G109</f>
        <v>2293.4</v>
      </c>
      <c r="H108" s="84">
        <f t="shared" si="35"/>
        <v>2417.1</v>
      </c>
      <c r="I108" s="84">
        <f t="shared" si="35"/>
        <v>2625.3</v>
      </c>
    </row>
    <row r="109" spans="1:9" ht="27.6" x14ac:dyDescent="0.3">
      <c r="A109" s="77" t="s">
        <v>346</v>
      </c>
      <c r="B109" s="78" t="s">
        <v>205</v>
      </c>
      <c r="C109" s="79" t="s">
        <v>46</v>
      </c>
      <c r="D109" s="79" t="s">
        <v>106</v>
      </c>
      <c r="E109" s="41" t="s">
        <v>210</v>
      </c>
      <c r="F109" s="79" t="s">
        <v>206</v>
      </c>
      <c r="G109" s="84">
        <v>2293.4</v>
      </c>
      <c r="H109" s="84">
        <v>2417.1</v>
      </c>
      <c r="I109" s="84">
        <v>2625.3</v>
      </c>
    </row>
    <row r="110" spans="1:9" ht="14.4" x14ac:dyDescent="0.3">
      <c r="A110" s="70" t="s">
        <v>347</v>
      </c>
      <c r="B110" s="71" t="s">
        <v>107</v>
      </c>
      <c r="C110" s="76" t="s">
        <v>46</v>
      </c>
      <c r="D110" s="76" t="s">
        <v>108</v>
      </c>
      <c r="E110" s="40"/>
      <c r="F110" s="79"/>
      <c r="G110" s="85">
        <f t="shared" ref="G110:I112" si="36">G111</f>
        <v>1951.6</v>
      </c>
      <c r="H110" s="85">
        <f t="shared" si="36"/>
        <v>2057</v>
      </c>
      <c r="I110" s="85">
        <f t="shared" si="36"/>
        <v>2166</v>
      </c>
    </row>
    <row r="111" spans="1:9" ht="14.4" x14ac:dyDescent="0.3">
      <c r="A111" s="70" t="s">
        <v>348</v>
      </c>
      <c r="B111" s="75" t="s">
        <v>109</v>
      </c>
      <c r="C111" s="76" t="s">
        <v>46</v>
      </c>
      <c r="D111" s="76" t="s">
        <v>110</v>
      </c>
      <c r="E111" s="40"/>
      <c r="F111" s="76"/>
      <c r="G111" s="85">
        <f t="shared" si="36"/>
        <v>1951.6</v>
      </c>
      <c r="H111" s="85">
        <f t="shared" si="36"/>
        <v>2057</v>
      </c>
      <c r="I111" s="85">
        <f t="shared" si="36"/>
        <v>2166</v>
      </c>
    </row>
    <row r="112" spans="1:9" ht="96.6" x14ac:dyDescent="0.3">
      <c r="A112" s="77" t="s">
        <v>349</v>
      </c>
      <c r="B112" s="78" t="s">
        <v>211</v>
      </c>
      <c r="C112" s="79" t="s">
        <v>46</v>
      </c>
      <c r="D112" s="79" t="s">
        <v>110</v>
      </c>
      <c r="E112" s="41" t="s">
        <v>212</v>
      </c>
      <c r="F112" s="79"/>
      <c r="G112" s="84">
        <f t="shared" si="36"/>
        <v>1951.6</v>
      </c>
      <c r="H112" s="84">
        <f t="shared" si="36"/>
        <v>2057</v>
      </c>
      <c r="I112" s="84">
        <f t="shared" si="36"/>
        <v>2166</v>
      </c>
    </row>
    <row r="113" spans="1:9" ht="27.6" x14ac:dyDescent="0.3">
      <c r="A113" s="77" t="s">
        <v>350</v>
      </c>
      <c r="B113" s="78" t="s">
        <v>150</v>
      </c>
      <c r="C113" s="79" t="s">
        <v>46</v>
      </c>
      <c r="D113" s="79" t="s">
        <v>110</v>
      </c>
      <c r="E113" s="41" t="s">
        <v>212</v>
      </c>
      <c r="F113" s="79" t="s">
        <v>145</v>
      </c>
      <c r="G113" s="84">
        <v>1951.6</v>
      </c>
      <c r="H113" s="84">
        <v>2057</v>
      </c>
      <c r="I113" s="84">
        <v>2166</v>
      </c>
    </row>
    <row r="114" spans="1:9" ht="14.4" x14ac:dyDescent="0.3">
      <c r="A114" s="70" t="s">
        <v>351</v>
      </c>
      <c r="B114" s="72" t="s">
        <v>111</v>
      </c>
      <c r="C114" s="76" t="s">
        <v>46</v>
      </c>
      <c r="D114" s="76" t="s">
        <v>112</v>
      </c>
      <c r="E114" s="40"/>
      <c r="F114" s="76"/>
      <c r="G114" s="85">
        <f t="shared" ref="G114:I116" si="37">G115</f>
        <v>5487</v>
      </c>
      <c r="H114" s="85">
        <f t="shared" si="37"/>
        <v>6837.3</v>
      </c>
      <c r="I114" s="85">
        <f t="shared" si="37"/>
        <v>7199.7</v>
      </c>
    </row>
    <row r="115" spans="1:9" ht="14.4" x14ac:dyDescent="0.3">
      <c r="A115" s="70" t="s">
        <v>352</v>
      </c>
      <c r="B115" s="75" t="s">
        <v>113</v>
      </c>
      <c r="C115" s="76" t="s">
        <v>46</v>
      </c>
      <c r="D115" s="76" t="s">
        <v>114</v>
      </c>
      <c r="E115" s="40"/>
      <c r="F115" s="76"/>
      <c r="G115" s="85">
        <f t="shared" si="37"/>
        <v>5487</v>
      </c>
      <c r="H115" s="85">
        <f t="shared" si="37"/>
        <v>6837.3</v>
      </c>
      <c r="I115" s="85">
        <f t="shared" si="37"/>
        <v>7199.7</v>
      </c>
    </row>
    <row r="116" spans="1:9" ht="138" x14ac:dyDescent="0.3">
      <c r="A116" s="77" t="s">
        <v>353</v>
      </c>
      <c r="B116" s="78" t="s">
        <v>174</v>
      </c>
      <c r="C116" s="79" t="s">
        <v>46</v>
      </c>
      <c r="D116" s="79" t="s">
        <v>114</v>
      </c>
      <c r="E116" s="41" t="s">
        <v>175</v>
      </c>
      <c r="F116" s="79"/>
      <c r="G116" s="84">
        <f t="shared" si="37"/>
        <v>5487</v>
      </c>
      <c r="H116" s="84">
        <f t="shared" si="37"/>
        <v>6837.3</v>
      </c>
      <c r="I116" s="84">
        <f t="shared" si="37"/>
        <v>7199.7</v>
      </c>
    </row>
    <row r="117" spans="1:9" ht="27.6" x14ac:dyDescent="0.3">
      <c r="A117" s="77" t="s">
        <v>354</v>
      </c>
      <c r="B117" s="78" t="s">
        <v>150</v>
      </c>
      <c r="C117" s="79" t="s">
        <v>46</v>
      </c>
      <c r="D117" s="79" t="s">
        <v>114</v>
      </c>
      <c r="E117" s="41" t="s">
        <v>175</v>
      </c>
      <c r="F117" s="79" t="s">
        <v>145</v>
      </c>
      <c r="G117" s="84">
        <v>5487</v>
      </c>
      <c r="H117" s="84">
        <v>6837.3</v>
      </c>
      <c r="I117" s="84">
        <v>7199.7</v>
      </c>
    </row>
    <row r="118" spans="1:9" ht="14.4" x14ac:dyDescent="0.3">
      <c r="A118" s="77"/>
      <c r="B118" s="97" t="s">
        <v>60</v>
      </c>
      <c r="C118" s="98"/>
      <c r="D118" s="98"/>
      <c r="E118" s="98"/>
      <c r="F118" s="76"/>
      <c r="G118" s="85">
        <f>G8+G22+G27</f>
        <v>82279.100000000006</v>
      </c>
      <c r="H118" s="85">
        <f>H8+H22+H27</f>
        <v>84593.300000000017</v>
      </c>
      <c r="I118" s="85">
        <f>I8+I22+I27</f>
        <v>87782.999999999985</v>
      </c>
    </row>
  </sheetData>
  <mergeCells count="5">
    <mergeCell ref="A5:I5"/>
    <mergeCell ref="D1:I1"/>
    <mergeCell ref="B2:I2"/>
    <mergeCell ref="A4:I4"/>
    <mergeCell ref="B3:I3"/>
  </mergeCells>
  <pageMargins left="0.7" right="0.7" top="0.75" bottom="0.75" header="0.3" footer="0.3"/>
  <pageSetup paperSize="9" scale="68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H6" sqref="H6"/>
    </sheetView>
  </sheetViews>
  <sheetFormatPr defaultRowHeight="13.8" x14ac:dyDescent="0.25"/>
  <cols>
    <col min="1" max="1" width="17.5546875" style="2" customWidth="1"/>
    <col min="2" max="2" width="22.88671875" style="3" customWidth="1"/>
    <col min="3" max="3" width="59.88671875" style="3" customWidth="1"/>
    <col min="4" max="4" width="11.6640625" style="3" customWidth="1"/>
    <col min="5" max="256" width="9.109375" style="2"/>
    <col min="257" max="257" width="17.5546875" style="2" customWidth="1"/>
    <col min="258" max="258" width="22.88671875" style="2" customWidth="1"/>
    <col min="259" max="259" width="59.88671875" style="2" customWidth="1"/>
    <col min="260" max="260" width="11.6640625" style="2" customWidth="1"/>
    <col min="261" max="512" width="9.109375" style="2"/>
    <col min="513" max="513" width="17.5546875" style="2" customWidth="1"/>
    <col min="514" max="514" width="22.88671875" style="2" customWidth="1"/>
    <col min="515" max="515" width="59.88671875" style="2" customWidth="1"/>
    <col min="516" max="516" width="11.6640625" style="2" customWidth="1"/>
    <col min="517" max="768" width="9.109375" style="2"/>
    <col min="769" max="769" width="17.5546875" style="2" customWidth="1"/>
    <col min="770" max="770" width="22.88671875" style="2" customWidth="1"/>
    <col min="771" max="771" width="59.88671875" style="2" customWidth="1"/>
    <col min="772" max="772" width="11.6640625" style="2" customWidth="1"/>
    <col min="773" max="1024" width="9.109375" style="2"/>
    <col min="1025" max="1025" width="17.5546875" style="2" customWidth="1"/>
    <col min="1026" max="1026" width="22.88671875" style="2" customWidth="1"/>
    <col min="1027" max="1027" width="59.88671875" style="2" customWidth="1"/>
    <col min="1028" max="1028" width="11.6640625" style="2" customWidth="1"/>
    <col min="1029" max="1280" width="9.109375" style="2"/>
    <col min="1281" max="1281" width="17.5546875" style="2" customWidth="1"/>
    <col min="1282" max="1282" width="22.88671875" style="2" customWidth="1"/>
    <col min="1283" max="1283" width="59.88671875" style="2" customWidth="1"/>
    <col min="1284" max="1284" width="11.6640625" style="2" customWidth="1"/>
    <col min="1285" max="1536" width="9.109375" style="2"/>
    <col min="1537" max="1537" width="17.5546875" style="2" customWidth="1"/>
    <col min="1538" max="1538" width="22.88671875" style="2" customWidth="1"/>
    <col min="1539" max="1539" width="59.88671875" style="2" customWidth="1"/>
    <col min="1540" max="1540" width="11.6640625" style="2" customWidth="1"/>
    <col min="1541" max="1792" width="9.109375" style="2"/>
    <col min="1793" max="1793" width="17.5546875" style="2" customWidth="1"/>
    <col min="1794" max="1794" width="22.88671875" style="2" customWidth="1"/>
    <col min="1795" max="1795" width="59.88671875" style="2" customWidth="1"/>
    <col min="1796" max="1796" width="11.6640625" style="2" customWidth="1"/>
    <col min="1797" max="2048" width="9.109375" style="2"/>
    <col min="2049" max="2049" width="17.5546875" style="2" customWidth="1"/>
    <col min="2050" max="2050" width="22.88671875" style="2" customWidth="1"/>
    <col min="2051" max="2051" width="59.88671875" style="2" customWidth="1"/>
    <col min="2052" max="2052" width="11.6640625" style="2" customWidth="1"/>
    <col min="2053" max="2304" width="9.109375" style="2"/>
    <col min="2305" max="2305" width="17.5546875" style="2" customWidth="1"/>
    <col min="2306" max="2306" width="22.88671875" style="2" customWidth="1"/>
    <col min="2307" max="2307" width="59.88671875" style="2" customWidth="1"/>
    <col min="2308" max="2308" width="11.6640625" style="2" customWidth="1"/>
    <col min="2309" max="2560" width="9.109375" style="2"/>
    <col min="2561" max="2561" width="17.5546875" style="2" customWidth="1"/>
    <col min="2562" max="2562" width="22.88671875" style="2" customWidth="1"/>
    <col min="2563" max="2563" width="59.88671875" style="2" customWidth="1"/>
    <col min="2564" max="2564" width="11.6640625" style="2" customWidth="1"/>
    <col min="2565" max="2816" width="9.109375" style="2"/>
    <col min="2817" max="2817" width="17.5546875" style="2" customWidth="1"/>
    <col min="2818" max="2818" width="22.88671875" style="2" customWidth="1"/>
    <col min="2819" max="2819" width="59.88671875" style="2" customWidth="1"/>
    <col min="2820" max="2820" width="11.6640625" style="2" customWidth="1"/>
    <col min="2821" max="3072" width="9.109375" style="2"/>
    <col min="3073" max="3073" width="17.5546875" style="2" customWidth="1"/>
    <col min="3074" max="3074" width="22.88671875" style="2" customWidth="1"/>
    <col min="3075" max="3075" width="59.88671875" style="2" customWidth="1"/>
    <col min="3076" max="3076" width="11.6640625" style="2" customWidth="1"/>
    <col min="3077" max="3328" width="9.109375" style="2"/>
    <col min="3329" max="3329" width="17.5546875" style="2" customWidth="1"/>
    <col min="3330" max="3330" width="22.88671875" style="2" customWidth="1"/>
    <col min="3331" max="3331" width="59.88671875" style="2" customWidth="1"/>
    <col min="3332" max="3332" width="11.6640625" style="2" customWidth="1"/>
    <col min="3333" max="3584" width="9.109375" style="2"/>
    <col min="3585" max="3585" width="17.5546875" style="2" customWidth="1"/>
    <col min="3586" max="3586" width="22.88671875" style="2" customWidth="1"/>
    <col min="3587" max="3587" width="59.88671875" style="2" customWidth="1"/>
    <col min="3588" max="3588" width="11.6640625" style="2" customWidth="1"/>
    <col min="3589" max="3840" width="9.109375" style="2"/>
    <col min="3841" max="3841" width="17.5546875" style="2" customWidth="1"/>
    <col min="3842" max="3842" width="22.88671875" style="2" customWidth="1"/>
    <col min="3843" max="3843" width="59.88671875" style="2" customWidth="1"/>
    <col min="3844" max="3844" width="11.6640625" style="2" customWidth="1"/>
    <col min="3845" max="4096" width="9.109375" style="2"/>
    <col min="4097" max="4097" width="17.5546875" style="2" customWidth="1"/>
    <col min="4098" max="4098" width="22.88671875" style="2" customWidth="1"/>
    <col min="4099" max="4099" width="59.88671875" style="2" customWidth="1"/>
    <col min="4100" max="4100" width="11.6640625" style="2" customWidth="1"/>
    <col min="4101" max="4352" width="9.109375" style="2"/>
    <col min="4353" max="4353" width="17.5546875" style="2" customWidth="1"/>
    <col min="4354" max="4354" width="22.88671875" style="2" customWidth="1"/>
    <col min="4355" max="4355" width="59.88671875" style="2" customWidth="1"/>
    <col min="4356" max="4356" width="11.6640625" style="2" customWidth="1"/>
    <col min="4357" max="4608" width="9.109375" style="2"/>
    <col min="4609" max="4609" width="17.5546875" style="2" customWidth="1"/>
    <col min="4610" max="4610" width="22.88671875" style="2" customWidth="1"/>
    <col min="4611" max="4611" width="59.88671875" style="2" customWidth="1"/>
    <col min="4612" max="4612" width="11.6640625" style="2" customWidth="1"/>
    <col min="4613" max="4864" width="9.109375" style="2"/>
    <col min="4865" max="4865" width="17.5546875" style="2" customWidth="1"/>
    <col min="4866" max="4866" width="22.88671875" style="2" customWidth="1"/>
    <col min="4867" max="4867" width="59.88671875" style="2" customWidth="1"/>
    <col min="4868" max="4868" width="11.6640625" style="2" customWidth="1"/>
    <col min="4869" max="5120" width="9.109375" style="2"/>
    <col min="5121" max="5121" width="17.5546875" style="2" customWidth="1"/>
    <col min="5122" max="5122" width="22.88671875" style="2" customWidth="1"/>
    <col min="5123" max="5123" width="59.88671875" style="2" customWidth="1"/>
    <col min="5124" max="5124" width="11.6640625" style="2" customWidth="1"/>
    <col min="5125" max="5376" width="9.109375" style="2"/>
    <col min="5377" max="5377" width="17.5546875" style="2" customWidth="1"/>
    <col min="5378" max="5378" width="22.88671875" style="2" customWidth="1"/>
    <col min="5379" max="5379" width="59.88671875" style="2" customWidth="1"/>
    <col min="5380" max="5380" width="11.6640625" style="2" customWidth="1"/>
    <col min="5381" max="5632" width="9.109375" style="2"/>
    <col min="5633" max="5633" width="17.5546875" style="2" customWidth="1"/>
    <col min="5634" max="5634" width="22.88671875" style="2" customWidth="1"/>
    <col min="5635" max="5635" width="59.88671875" style="2" customWidth="1"/>
    <col min="5636" max="5636" width="11.6640625" style="2" customWidth="1"/>
    <col min="5637" max="5888" width="9.109375" style="2"/>
    <col min="5889" max="5889" width="17.5546875" style="2" customWidth="1"/>
    <col min="5890" max="5890" width="22.88671875" style="2" customWidth="1"/>
    <col min="5891" max="5891" width="59.88671875" style="2" customWidth="1"/>
    <col min="5892" max="5892" width="11.6640625" style="2" customWidth="1"/>
    <col min="5893" max="6144" width="9.109375" style="2"/>
    <col min="6145" max="6145" width="17.5546875" style="2" customWidth="1"/>
    <col min="6146" max="6146" width="22.88671875" style="2" customWidth="1"/>
    <col min="6147" max="6147" width="59.88671875" style="2" customWidth="1"/>
    <col min="6148" max="6148" width="11.6640625" style="2" customWidth="1"/>
    <col min="6149" max="6400" width="9.109375" style="2"/>
    <col min="6401" max="6401" width="17.5546875" style="2" customWidth="1"/>
    <col min="6402" max="6402" width="22.88671875" style="2" customWidth="1"/>
    <col min="6403" max="6403" width="59.88671875" style="2" customWidth="1"/>
    <col min="6404" max="6404" width="11.6640625" style="2" customWidth="1"/>
    <col min="6405" max="6656" width="9.109375" style="2"/>
    <col min="6657" max="6657" width="17.5546875" style="2" customWidth="1"/>
    <col min="6658" max="6658" width="22.88671875" style="2" customWidth="1"/>
    <col min="6659" max="6659" width="59.88671875" style="2" customWidth="1"/>
    <col min="6660" max="6660" width="11.6640625" style="2" customWidth="1"/>
    <col min="6661" max="6912" width="9.109375" style="2"/>
    <col min="6913" max="6913" width="17.5546875" style="2" customWidth="1"/>
    <col min="6914" max="6914" width="22.88671875" style="2" customWidth="1"/>
    <col min="6915" max="6915" width="59.88671875" style="2" customWidth="1"/>
    <col min="6916" max="6916" width="11.6640625" style="2" customWidth="1"/>
    <col min="6917" max="7168" width="9.109375" style="2"/>
    <col min="7169" max="7169" width="17.5546875" style="2" customWidth="1"/>
    <col min="7170" max="7170" width="22.88671875" style="2" customWidth="1"/>
    <col min="7171" max="7171" width="59.88671875" style="2" customWidth="1"/>
    <col min="7172" max="7172" width="11.6640625" style="2" customWidth="1"/>
    <col min="7173" max="7424" width="9.109375" style="2"/>
    <col min="7425" max="7425" width="17.5546875" style="2" customWidth="1"/>
    <col min="7426" max="7426" width="22.88671875" style="2" customWidth="1"/>
    <col min="7427" max="7427" width="59.88671875" style="2" customWidth="1"/>
    <col min="7428" max="7428" width="11.6640625" style="2" customWidth="1"/>
    <col min="7429" max="7680" width="9.109375" style="2"/>
    <col min="7681" max="7681" width="17.5546875" style="2" customWidth="1"/>
    <col min="7682" max="7682" width="22.88671875" style="2" customWidth="1"/>
    <col min="7683" max="7683" width="59.88671875" style="2" customWidth="1"/>
    <col min="7684" max="7684" width="11.6640625" style="2" customWidth="1"/>
    <col min="7685" max="7936" width="9.109375" style="2"/>
    <col min="7937" max="7937" width="17.5546875" style="2" customWidth="1"/>
    <col min="7938" max="7938" width="22.88671875" style="2" customWidth="1"/>
    <col min="7939" max="7939" width="59.88671875" style="2" customWidth="1"/>
    <col min="7940" max="7940" width="11.6640625" style="2" customWidth="1"/>
    <col min="7941" max="8192" width="9.109375" style="2"/>
    <col min="8193" max="8193" width="17.5546875" style="2" customWidth="1"/>
    <col min="8194" max="8194" width="22.88671875" style="2" customWidth="1"/>
    <col min="8195" max="8195" width="59.88671875" style="2" customWidth="1"/>
    <col min="8196" max="8196" width="11.6640625" style="2" customWidth="1"/>
    <col min="8197" max="8448" width="9.109375" style="2"/>
    <col min="8449" max="8449" width="17.5546875" style="2" customWidth="1"/>
    <col min="8450" max="8450" width="22.88671875" style="2" customWidth="1"/>
    <col min="8451" max="8451" width="59.88671875" style="2" customWidth="1"/>
    <col min="8452" max="8452" width="11.6640625" style="2" customWidth="1"/>
    <col min="8453" max="8704" width="9.109375" style="2"/>
    <col min="8705" max="8705" width="17.5546875" style="2" customWidth="1"/>
    <col min="8706" max="8706" width="22.88671875" style="2" customWidth="1"/>
    <col min="8707" max="8707" width="59.88671875" style="2" customWidth="1"/>
    <col min="8708" max="8708" width="11.6640625" style="2" customWidth="1"/>
    <col min="8709" max="8960" width="9.109375" style="2"/>
    <col min="8961" max="8961" width="17.5546875" style="2" customWidth="1"/>
    <col min="8962" max="8962" width="22.88671875" style="2" customWidth="1"/>
    <col min="8963" max="8963" width="59.88671875" style="2" customWidth="1"/>
    <col min="8964" max="8964" width="11.6640625" style="2" customWidth="1"/>
    <col min="8965" max="9216" width="9.109375" style="2"/>
    <col min="9217" max="9217" width="17.5546875" style="2" customWidth="1"/>
    <col min="9218" max="9218" width="22.88671875" style="2" customWidth="1"/>
    <col min="9219" max="9219" width="59.88671875" style="2" customWidth="1"/>
    <col min="9220" max="9220" width="11.6640625" style="2" customWidth="1"/>
    <col min="9221" max="9472" width="9.109375" style="2"/>
    <col min="9473" max="9473" width="17.5546875" style="2" customWidth="1"/>
    <col min="9474" max="9474" width="22.88671875" style="2" customWidth="1"/>
    <col min="9475" max="9475" width="59.88671875" style="2" customWidth="1"/>
    <col min="9476" max="9476" width="11.6640625" style="2" customWidth="1"/>
    <col min="9477" max="9728" width="9.109375" style="2"/>
    <col min="9729" max="9729" width="17.5546875" style="2" customWidth="1"/>
    <col min="9730" max="9730" width="22.88671875" style="2" customWidth="1"/>
    <col min="9731" max="9731" width="59.88671875" style="2" customWidth="1"/>
    <col min="9732" max="9732" width="11.6640625" style="2" customWidth="1"/>
    <col min="9733" max="9984" width="9.109375" style="2"/>
    <col min="9985" max="9985" width="17.5546875" style="2" customWidth="1"/>
    <col min="9986" max="9986" width="22.88671875" style="2" customWidth="1"/>
    <col min="9987" max="9987" width="59.88671875" style="2" customWidth="1"/>
    <col min="9988" max="9988" width="11.6640625" style="2" customWidth="1"/>
    <col min="9989" max="10240" width="9.109375" style="2"/>
    <col min="10241" max="10241" width="17.5546875" style="2" customWidth="1"/>
    <col min="10242" max="10242" width="22.88671875" style="2" customWidth="1"/>
    <col min="10243" max="10243" width="59.88671875" style="2" customWidth="1"/>
    <col min="10244" max="10244" width="11.6640625" style="2" customWidth="1"/>
    <col min="10245" max="10496" width="9.109375" style="2"/>
    <col min="10497" max="10497" width="17.5546875" style="2" customWidth="1"/>
    <col min="10498" max="10498" width="22.88671875" style="2" customWidth="1"/>
    <col min="10499" max="10499" width="59.88671875" style="2" customWidth="1"/>
    <col min="10500" max="10500" width="11.6640625" style="2" customWidth="1"/>
    <col min="10501" max="10752" width="9.109375" style="2"/>
    <col min="10753" max="10753" width="17.5546875" style="2" customWidth="1"/>
    <col min="10754" max="10754" width="22.88671875" style="2" customWidth="1"/>
    <col min="10755" max="10755" width="59.88671875" style="2" customWidth="1"/>
    <col min="10756" max="10756" width="11.6640625" style="2" customWidth="1"/>
    <col min="10757" max="11008" width="9.109375" style="2"/>
    <col min="11009" max="11009" width="17.5546875" style="2" customWidth="1"/>
    <col min="11010" max="11010" width="22.88671875" style="2" customWidth="1"/>
    <col min="11011" max="11011" width="59.88671875" style="2" customWidth="1"/>
    <col min="11012" max="11012" width="11.6640625" style="2" customWidth="1"/>
    <col min="11013" max="11264" width="9.109375" style="2"/>
    <col min="11265" max="11265" width="17.5546875" style="2" customWidth="1"/>
    <col min="11266" max="11266" width="22.88671875" style="2" customWidth="1"/>
    <col min="11267" max="11267" width="59.88671875" style="2" customWidth="1"/>
    <col min="11268" max="11268" width="11.6640625" style="2" customWidth="1"/>
    <col min="11269" max="11520" width="9.109375" style="2"/>
    <col min="11521" max="11521" width="17.5546875" style="2" customWidth="1"/>
    <col min="11522" max="11522" width="22.88671875" style="2" customWidth="1"/>
    <col min="11523" max="11523" width="59.88671875" style="2" customWidth="1"/>
    <col min="11524" max="11524" width="11.6640625" style="2" customWidth="1"/>
    <col min="11525" max="11776" width="9.109375" style="2"/>
    <col min="11777" max="11777" width="17.5546875" style="2" customWidth="1"/>
    <col min="11778" max="11778" width="22.88671875" style="2" customWidth="1"/>
    <col min="11779" max="11779" width="59.88671875" style="2" customWidth="1"/>
    <col min="11780" max="11780" width="11.6640625" style="2" customWidth="1"/>
    <col min="11781" max="12032" width="9.109375" style="2"/>
    <col min="12033" max="12033" width="17.5546875" style="2" customWidth="1"/>
    <col min="12034" max="12034" width="22.88671875" style="2" customWidth="1"/>
    <col min="12035" max="12035" width="59.88671875" style="2" customWidth="1"/>
    <col min="12036" max="12036" width="11.6640625" style="2" customWidth="1"/>
    <col min="12037" max="12288" width="9.109375" style="2"/>
    <col min="12289" max="12289" width="17.5546875" style="2" customWidth="1"/>
    <col min="12290" max="12290" width="22.88671875" style="2" customWidth="1"/>
    <col min="12291" max="12291" width="59.88671875" style="2" customWidth="1"/>
    <col min="12292" max="12292" width="11.6640625" style="2" customWidth="1"/>
    <col min="12293" max="12544" width="9.109375" style="2"/>
    <col min="12545" max="12545" width="17.5546875" style="2" customWidth="1"/>
    <col min="12546" max="12546" width="22.88671875" style="2" customWidth="1"/>
    <col min="12547" max="12547" width="59.88671875" style="2" customWidth="1"/>
    <col min="12548" max="12548" width="11.6640625" style="2" customWidth="1"/>
    <col min="12549" max="12800" width="9.109375" style="2"/>
    <col min="12801" max="12801" width="17.5546875" style="2" customWidth="1"/>
    <col min="12802" max="12802" width="22.88671875" style="2" customWidth="1"/>
    <col min="12803" max="12803" width="59.88671875" style="2" customWidth="1"/>
    <col min="12804" max="12804" width="11.6640625" style="2" customWidth="1"/>
    <col min="12805" max="13056" width="9.109375" style="2"/>
    <col min="13057" max="13057" width="17.5546875" style="2" customWidth="1"/>
    <col min="13058" max="13058" width="22.88671875" style="2" customWidth="1"/>
    <col min="13059" max="13059" width="59.88671875" style="2" customWidth="1"/>
    <col min="13060" max="13060" width="11.6640625" style="2" customWidth="1"/>
    <col min="13061" max="13312" width="9.109375" style="2"/>
    <col min="13313" max="13313" width="17.5546875" style="2" customWidth="1"/>
    <col min="13314" max="13314" width="22.88671875" style="2" customWidth="1"/>
    <col min="13315" max="13315" width="59.88671875" style="2" customWidth="1"/>
    <col min="13316" max="13316" width="11.6640625" style="2" customWidth="1"/>
    <col min="13317" max="13568" width="9.109375" style="2"/>
    <col min="13569" max="13569" width="17.5546875" style="2" customWidth="1"/>
    <col min="13570" max="13570" width="22.88671875" style="2" customWidth="1"/>
    <col min="13571" max="13571" width="59.88671875" style="2" customWidth="1"/>
    <col min="13572" max="13572" width="11.6640625" style="2" customWidth="1"/>
    <col min="13573" max="13824" width="9.109375" style="2"/>
    <col min="13825" max="13825" width="17.5546875" style="2" customWidth="1"/>
    <col min="13826" max="13826" width="22.88671875" style="2" customWidth="1"/>
    <col min="13827" max="13827" width="59.88671875" style="2" customWidth="1"/>
    <col min="13828" max="13828" width="11.6640625" style="2" customWidth="1"/>
    <col min="13829" max="14080" width="9.109375" style="2"/>
    <col min="14081" max="14081" width="17.5546875" style="2" customWidth="1"/>
    <col min="14082" max="14082" width="22.88671875" style="2" customWidth="1"/>
    <col min="14083" max="14083" width="59.88671875" style="2" customWidth="1"/>
    <col min="14084" max="14084" width="11.6640625" style="2" customWidth="1"/>
    <col min="14085" max="14336" width="9.109375" style="2"/>
    <col min="14337" max="14337" width="17.5546875" style="2" customWidth="1"/>
    <col min="14338" max="14338" width="22.88671875" style="2" customWidth="1"/>
    <col min="14339" max="14339" width="59.88671875" style="2" customWidth="1"/>
    <col min="14340" max="14340" width="11.6640625" style="2" customWidth="1"/>
    <col min="14341" max="14592" width="9.109375" style="2"/>
    <col min="14593" max="14593" width="17.5546875" style="2" customWidth="1"/>
    <col min="14594" max="14594" width="22.88671875" style="2" customWidth="1"/>
    <col min="14595" max="14595" width="59.88671875" style="2" customWidth="1"/>
    <col min="14596" max="14596" width="11.6640625" style="2" customWidth="1"/>
    <col min="14597" max="14848" width="9.109375" style="2"/>
    <col min="14849" max="14849" width="17.5546875" style="2" customWidth="1"/>
    <col min="14850" max="14850" width="22.88671875" style="2" customWidth="1"/>
    <col min="14851" max="14851" width="59.88671875" style="2" customWidth="1"/>
    <col min="14852" max="14852" width="11.6640625" style="2" customWidth="1"/>
    <col min="14853" max="15104" width="9.109375" style="2"/>
    <col min="15105" max="15105" width="17.5546875" style="2" customWidth="1"/>
    <col min="15106" max="15106" width="22.88671875" style="2" customWidth="1"/>
    <col min="15107" max="15107" width="59.88671875" style="2" customWidth="1"/>
    <col min="15108" max="15108" width="11.6640625" style="2" customWidth="1"/>
    <col min="15109" max="15360" width="9.109375" style="2"/>
    <col min="15361" max="15361" width="17.5546875" style="2" customWidth="1"/>
    <col min="15362" max="15362" width="22.88671875" style="2" customWidth="1"/>
    <col min="15363" max="15363" width="59.88671875" style="2" customWidth="1"/>
    <col min="15364" max="15364" width="11.6640625" style="2" customWidth="1"/>
    <col min="15365" max="15616" width="9.109375" style="2"/>
    <col min="15617" max="15617" width="17.5546875" style="2" customWidth="1"/>
    <col min="15618" max="15618" width="22.88671875" style="2" customWidth="1"/>
    <col min="15619" max="15619" width="59.88671875" style="2" customWidth="1"/>
    <col min="15620" max="15620" width="11.6640625" style="2" customWidth="1"/>
    <col min="15621" max="15872" width="9.109375" style="2"/>
    <col min="15873" max="15873" width="17.5546875" style="2" customWidth="1"/>
    <col min="15874" max="15874" width="22.88671875" style="2" customWidth="1"/>
    <col min="15875" max="15875" width="59.88671875" style="2" customWidth="1"/>
    <col min="15876" max="15876" width="11.6640625" style="2" customWidth="1"/>
    <col min="15877" max="16128" width="9.109375" style="2"/>
    <col min="16129" max="16129" width="17.5546875" style="2" customWidth="1"/>
    <col min="16130" max="16130" width="22.88671875" style="2" customWidth="1"/>
    <col min="16131" max="16131" width="59.88671875" style="2" customWidth="1"/>
    <col min="16132" max="16132" width="11.6640625" style="2" customWidth="1"/>
    <col min="16133" max="16384" width="9.109375" style="2"/>
  </cols>
  <sheetData>
    <row r="1" spans="1:8" x14ac:dyDescent="0.25">
      <c r="C1" s="101" t="s">
        <v>130</v>
      </c>
      <c r="D1" s="101"/>
      <c r="E1" s="101"/>
      <c r="F1" s="101"/>
    </row>
    <row r="2" spans="1:8" ht="15.75" customHeight="1" x14ac:dyDescent="0.25">
      <c r="B2" s="60"/>
      <c r="C2" s="102" t="s">
        <v>215</v>
      </c>
      <c r="D2" s="102"/>
      <c r="E2" s="102"/>
      <c r="F2" s="102"/>
      <c r="G2" s="52"/>
      <c r="H2" s="52"/>
    </row>
    <row r="3" spans="1:8" x14ac:dyDescent="0.25">
      <c r="B3" s="60"/>
      <c r="C3" s="114" t="s">
        <v>362</v>
      </c>
      <c r="D3" s="114"/>
      <c r="E3" s="114"/>
      <c r="F3" s="114"/>
    </row>
    <row r="4" spans="1:8" s="43" customFormat="1" ht="12" x14ac:dyDescent="0.25">
      <c r="B4" s="1"/>
      <c r="C4" s="116"/>
      <c r="D4" s="116"/>
    </row>
    <row r="5" spans="1:8" s="43" customFormat="1" x14ac:dyDescent="0.25">
      <c r="B5" s="1"/>
      <c r="C5" s="117"/>
      <c r="D5" s="117"/>
    </row>
    <row r="6" spans="1:8" ht="74.25" customHeight="1" x14ac:dyDescent="0.25">
      <c r="A6" s="115" t="s">
        <v>357</v>
      </c>
      <c r="B6" s="115"/>
      <c r="C6" s="115"/>
      <c r="D6" s="115"/>
      <c r="E6" s="115"/>
      <c r="F6" s="115"/>
    </row>
    <row r="7" spans="1:8" x14ac:dyDescent="0.25">
      <c r="C7" s="1"/>
      <c r="F7" s="3" t="s">
        <v>1</v>
      </c>
    </row>
    <row r="8" spans="1:8" s="7" customFormat="1" ht="15.6" x14ac:dyDescent="0.3">
      <c r="A8" s="118" t="s">
        <v>115</v>
      </c>
      <c r="B8" s="119"/>
      <c r="C8" s="99" t="s">
        <v>116</v>
      </c>
      <c r="D8" s="99">
        <v>2017</v>
      </c>
      <c r="E8" s="99">
        <v>2018</v>
      </c>
      <c r="F8" s="99">
        <v>2019</v>
      </c>
    </row>
    <row r="9" spans="1:8" s="5" customFormat="1" ht="27.6" x14ac:dyDescent="0.25">
      <c r="A9" s="44" t="s">
        <v>4</v>
      </c>
      <c r="B9" s="44" t="s">
        <v>117</v>
      </c>
      <c r="C9" s="113"/>
      <c r="D9" s="113"/>
      <c r="E9" s="113"/>
      <c r="F9" s="113"/>
    </row>
    <row r="10" spans="1:8" s="5" customFormat="1" ht="27.6" x14ac:dyDescent="0.25">
      <c r="A10" s="45" t="s">
        <v>6</v>
      </c>
      <c r="B10" s="46" t="s">
        <v>118</v>
      </c>
      <c r="C10" s="13" t="s">
        <v>119</v>
      </c>
      <c r="D10" s="18">
        <f>D11</f>
        <v>0</v>
      </c>
      <c r="E10" s="18">
        <f>E11</f>
        <v>0</v>
      </c>
      <c r="F10" s="18">
        <f>F11</f>
        <v>0</v>
      </c>
    </row>
    <row r="11" spans="1:8" ht="27.6" x14ac:dyDescent="0.25">
      <c r="A11" s="45" t="s">
        <v>6</v>
      </c>
      <c r="B11" s="47" t="s">
        <v>120</v>
      </c>
      <c r="C11" s="13" t="s">
        <v>121</v>
      </c>
      <c r="D11" s="18">
        <f>D12+D14</f>
        <v>0</v>
      </c>
      <c r="E11" s="18">
        <f t="shared" ref="E11:F11" si="0">E12+E14</f>
        <v>0</v>
      </c>
      <c r="F11" s="18">
        <f t="shared" si="0"/>
        <v>0</v>
      </c>
    </row>
    <row r="12" spans="1:8" x14ac:dyDescent="0.25">
      <c r="A12" s="48" t="s">
        <v>6</v>
      </c>
      <c r="B12" s="49" t="s">
        <v>122</v>
      </c>
      <c r="C12" s="17" t="s">
        <v>123</v>
      </c>
      <c r="D12" s="18">
        <f>D13</f>
        <v>-82279.100000000006</v>
      </c>
      <c r="E12" s="18">
        <f>E13</f>
        <v>-84593.3</v>
      </c>
      <c r="F12" s="18">
        <f>F13</f>
        <v>-87783</v>
      </c>
    </row>
    <row r="13" spans="1:8" ht="41.4" x14ac:dyDescent="0.25">
      <c r="A13" s="48" t="s">
        <v>46</v>
      </c>
      <c r="B13" s="49" t="s">
        <v>124</v>
      </c>
      <c r="C13" s="17" t="s">
        <v>125</v>
      </c>
      <c r="D13" s="18">
        <v>-82279.100000000006</v>
      </c>
      <c r="E13" s="18">
        <v>-84593.3</v>
      </c>
      <c r="F13" s="18">
        <v>-87783</v>
      </c>
    </row>
    <row r="14" spans="1:8" x14ac:dyDescent="0.25">
      <c r="A14" s="48" t="s">
        <v>6</v>
      </c>
      <c r="B14" s="49" t="s">
        <v>126</v>
      </c>
      <c r="C14" s="17" t="s">
        <v>127</v>
      </c>
      <c r="D14" s="18">
        <f>D15</f>
        <v>82279.100000000006</v>
      </c>
      <c r="E14" s="18">
        <f>E15</f>
        <v>84593.3</v>
      </c>
      <c r="F14" s="18">
        <f>F15</f>
        <v>87783</v>
      </c>
    </row>
    <row r="15" spans="1:8" ht="41.4" x14ac:dyDescent="0.25">
      <c r="A15" s="48" t="s">
        <v>46</v>
      </c>
      <c r="B15" s="49" t="s">
        <v>128</v>
      </c>
      <c r="C15" s="17" t="s">
        <v>129</v>
      </c>
      <c r="D15" s="18">
        <v>82279.100000000006</v>
      </c>
      <c r="E15" s="18">
        <v>84593.3</v>
      </c>
      <c r="F15" s="18">
        <v>87783</v>
      </c>
    </row>
    <row r="17" spans="2:4" ht="17.399999999999999" x14ac:dyDescent="0.3">
      <c r="B17" s="50"/>
      <c r="C17" s="50"/>
      <c r="D17" s="51"/>
    </row>
  </sheetData>
  <mergeCells count="11">
    <mergeCell ref="E8:E9"/>
    <mergeCell ref="F8:F9"/>
    <mergeCell ref="C1:F1"/>
    <mergeCell ref="C2:F2"/>
    <mergeCell ref="C3:F3"/>
    <mergeCell ref="A6:F6"/>
    <mergeCell ref="C4:D4"/>
    <mergeCell ref="C5:D5"/>
    <mergeCell ref="A8:B8"/>
    <mergeCell ref="C8:C9"/>
    <mergeCell ref="D8:D9"/>
  </mergeCells>
  <pageMargins left="0.7" right="0.7" top="0.75" bottom="0.75" header="0.3" footer="0.3"/>
  <pageSetup paperSize="9" scale="67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2017-12-22T12:32:12Z</dcterms:modified>
</cp:coreProperties>
</file>