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9AE124B7-05D1-4C91-85D6-08E2D77481B9}" xr6:coauthVersionLast="45" xr6:coauthVersionMax="45" xr10:uidLastSave="{00000000-0000-0000-0000-000000000000}"/>
  <bookViews>
    <workbookView xWindow="-120" yWindow="-120" windowWidth="19440" windowHeight="10440" activeTab="2" xr2:uid="{00000000-000D-0000-FFFF-FFFF00000000}"/>
  </bookViews>
  <sheets>
    <sheet name="доходы" sheetId="3" r:id="rId1"/>
    <sheet name="расходы" sheetId="2" r:id="rId2"/>
    <sheet name="источники" sheetId="1" r:id="rId3"/>
  </sheets>
  <calcPr calcId="181029"/>
</workbook>
</file>

<file path=xl/calcChain.xml><?xml version="1.0" encoding="utf-8"?>
<calcChain xmlns="http://schemas.openxmlformats.org/spreadsheetml/2006/main">
  <c r="I39" i="2" l="1"/>
  <c r="H40" i="2"/>
  <c r="I40" i="2"/>
  <c r="H110" i="2"/>
  <c r="I110" i="2"/>
  <c r="I160" i="2"/>
  <c r="H155" i="2"/>
  <c r="I155" i="2"/>
  <c r="H156" i="2"/>
  <c r="I156" i="2"/>
  <c r="H157" i="2"/>
  <c r="I157" i="2"/>
  <c r="H158" i="2"/>
  <c r="I158" i="2"/>
  <c r="H150" i="2"/>
  <c r="I150" i="2"/>
  <c r="H151" i="2"/>
  <c r="I151" i="2"/>
  <c r="H152" i="2"/>
  <c r="I152" i="2"/>
  <c r="H153" i="2"/>
  <c r="I153" i="2"/>
  <c r="H147" i="2"/>
  <c r="I147" i="2"/>
  <c r="H148" i="2"/>
  <c r="I148" i="2"/>
  <c r="H143" i="2"/>
  <c r="I143" i="2"/>
  <c r="H144" i="2"/>
  <c r="I144" i="2"/>
  <c r="H145" i="2"/>
  <c r="I145" i="2"/>
  <c r="H139" i="2"/>
  <c r="I139" i="2"/>
  <c r="H140" i="2"/>
  <c r="I140" i="2"/>
  <c r="H141" i="2"/>
  <c r="I141" i="2"/>
  <c r="H134" i="2"/>
  <c r="I134" i="2"/>
  <c r="H135" i="2"/>
  <c r="I135" i="2"/>
  <c r="H136" i="2"/>
  <c r="I136" i="2"/>
  <c r="H137" i="2"/>
  <c r="I137" i="2"/>
  <c r="H126" i="2"/>
  <c r="I126" i="2"/>
  <c r="H129" i="2"/>
  <c r="H128" i="2" s="1"/>
  <c r="I129" i="2"/>
  <c r="I128" i="2" s="1"/>
  <c r="H132" i="2"/>
  <c r="H131" i="2" s="1"/>
  <c r="I132" i="2"/>
  <c r="I131" i="2" s="1"/>
  <c r="H124" i="2"/>
  <c r="H123" i="2" s="1"/>
  <c r="I124" i="2"/>
  <c r="I123" i="2" s="1"/>
  <c r="H121" i="2"/>
  <c r="H120" i="2" s="1"/>
  <c r="I121" i="2"/>
  <c r="I120" i="2" s="1"/>
  <c r="I118" i="2"/>
  <c r="H118" i="2"/>
  <c r="H117" i="2" s="1"/>
  <c r="I117" i="2"/>
  <c r="H115" i="2"/>
  <c r="H114" i="2" s="1"/>
  <c r="I115" i="2"/>
  <c r="I114" i="2" s="1"/>
  <c r="H112" i="2"/>
  <c r="H111" i="2" s="1"/>
  <c r="I112" i="2"/>
  <c r="I111" i="2" s="1"/>
  <c r="H108" i="2"/>
  <c r="H107" i="2" s="1"/>
  <c r="H106" i="2" s="1"/>
  <c r="H105" i="2" s="1"/>
  <c r="I108" i="2"/>
  <c r="I107" i="2" s="1"/>
  <c r="I106" i="2" s="1"/>
  <c r="H83" i="2"/>
  <c r="I84" i="2"/>
  <c r="I83" i="2" s="1"/>
  <c r="H87" i="2"/>
  <c r="H86" i="2" s="1"/>
  <c r="I87" i="2"/>
  <c r="I86" i="2" s="1"/>
  <c r="H90" i="2"/>
  <c r="H89" i="2" s="1"/>
  <c r="I90" i="2"/>
  <c r="I89" i="2" s="1"/>
  <c r="H92" i="2"/>
  <c r="I92" i="2"/>
  <c r="H95" i="2"/>
  <c r="H94" i="2" s="1"/>
  <c r="I95" i="2"/>
  <c r="I94" i="2" s="1"/>
  <c r="H98" i="2"/>
  <c r="H97" i="2" s="1"/>
  <c r="I98" i="2"/>
  <c r="I97" i="2" s="1"/>
  <c r="H103" i="2"/>
  <c r="H102" i="2" s="1"/>
  <c r="H101" i="2" s="1"/>
  <c r="H100" i="2" s="1"/>
  <c r="I103" i="2"/>
  <c r="I102" i="2" s="1"/>
  <c r="I101" i="2" s="1"/>
  <c r="I100" i="2" s="1"/>
  <c r="H79" i="2"/>
  <c r="H78" i="2" s="1"/>
  <c r="H77" i="2" s="1"/>
  <c r="H76" i="2" s="1"/>
  <c r="I79" i="2"/>
  <c r="I78" i="2" s="1"/>
  <c r="I77" i="2" s="1"/>
  <c r="I76" i="2" s="1"/>
  <c r="H71" i="2"/>
  <c r="H70" i="2" s="1"/>
  <c r="I71" i="2"/>
  <c r="I70" i="2" s="1"/>
  <c r="H74" i="2"/>
  <c r="H73" i="2" s="1"/>
  <c r="I74" i="2"/>
  <c r="I73" i="2" s="1"/>
  <c r="H63" i="2"/>
  <c r="H62" i="2" s="1"/>
  <c r="I63" i="2"/>
  <c r="I62" i="2" s="1"/>
  <c r="H66" i="2"/>
  <c r="H65" i="2" s="1"/>
  <c r="I66" i="2"/>
  <c r="I65" i="2" s="1"/>
  <c r="H59" i="2"/>
  <c r="H58" i="2" s="1"/>
  <c r="H57" i="2" s="1"/>
  <c r="I59" i="2"/>
  <c r="I58" i="2" s="1"/>
  <c r="I57" i="2" s="1"/>
  <c r="H37" i="2"/>
  <c r="H36" i="2" s="1"/>
  <c r="H35" i="2" s="1"/>
  <c r="H34" i="2" s="1"/>
  <c r="I37" i="2"/>
  <c r="I36" i="2" s="1"/>
  <c r="I35" i="2" s="1"/>
  <c r="I34" i="2" s="1"/>
  <c r="H32" i="2"/>
  <c r="H31" i="2" s="1"/>
  <c r="I32" i="2"/>
  <c r="I31" i="2" s="1"/>
  <c r="I105" i="2" l="1"/>
  <c r="I127" i="2"/>
  <c r="H127" i="2"/>
  <c r="H82" i="2"/>
  <c r="I82" i="2"/>
  <c r="I81" i="2" s="1"/>
  <c r="H81" i="2"/>
  <c r="H39" i="2" s="1"/>
  <c r="H160" i="2" s="1"/>
  <c r="H69" i="2"/>
  <c r="H68" i="2" s="1"/>
  <c r="I69" i="2"/>
  <c r="I68" i="2" s="1"/>
  <c r="H61" i="2"/>
  <c r="I61" i="2"/>
  <c r="H55" i="2"/>
  <c r="I55" i="2"/>
  <c r="H20" i="2"/>
  <c r="H138" i="2"/>
  <c r="I138" i="2" s="1"/>
  <c r="H142" i="2"/>
  <c r="I142" i="2" s="1"/>
  <c r="H54" i="2"/>
  <c r="I54" i="2" s="1"/>
  <c r="I53" i="2" s="1"/>
  <c r="H49" i="2"/>
  <c r="H47" i="2"/>
  <c r="H44" i="2"/>
  <c r="H30" i="2"/>
  <c r="H25" i="2"/>
  <c r="H23" i="2"/>
  <c r="I47" i="2" l="1"/>
  <c r="I46" i="2" s="1"/>
  <c r="H46" i="2"/>
  <c r="I44" i="2"/>
  <c r="I43" i="2" s="1"/>
  <c r="I42" i="2" s="1"/>
  <c r="H43" i="2"/>
  <c r="H42" i="2" s="1"/>
  <c r="I49" i="2"/>
  <c r="I48" i="2" s="1"/>
  <c r="H48" i="2"/>
  <c r="I25" i="2"/>
  <c r="I24" i="2" s="1"/>
  <c r="H24" i="2"/>
  <c r="I20" i="2"/>
  <c r="I19" i="2" s="1"/>
  <c r="I18" i="2" s="1"/>
  <c r="I17" i="2" s="1"/>
  <c r="H19" i="2"/>
  <c r="H18" i="2" s="1"/>
  <c r="H17" i="2" s="1"/>
  <c r="I23" i="2"/>
  <c r="I22" i="2" s="1"/>
  <c r="I21" i="2" s="1"/>
  <c r="H22" i="2"/>
  <c r="H21" i="2" s="1"/>
  <c r="I30" i="2"/>
  <c r="I29" i="2" s="1"/>
  <c r="I28" i="2" s="1"/>
  <c r="H29" i="2"/>
  <c r="H28" i="2" s="1"/>
  <c r="H53" i="2"/>
  <c r="G158" i="2"/>
  <c r="G157" i="2" s="1"/>
  <c r="G156" i="2" s="1"/>
  <c r="G153" i="2"/>
  <c r="G152" i="2" s="1"/>
  <c r="G151" i="2" s="1"/>
  <c r="G150" i="2" s="1"/>
  <c r="G148" i="2"/>
  <c r="G147" i="2" s="1"/>
  <c r="G145" i="2"/>
  <c r="G144" i="2" s="1"/>
  <c r="G137" i="2"/>
  <c r="G136" i="2" s="1"/>
  <c r="G135" i="2" s="1"/>
  <c r="G141" i="2"/>
  <c r="G140" i="2" s="1"/>
  <c r="G139" i="2" s="1"/>
  <c r="G129" i="2"/>
  <c r="G128" i="2" s="1"/>
  <c r="G132" i="2"/>
  <c r="G131" i="2" s="1"/>
  <c r="G125" i="2"/>
  <c r="G124" i="2" s="1"/>
  <c r="G123" i="2" s="1"/>
  <c r="G122" i="2"/>
  <c r="G121" i="2" s="1"/>
  <c r="G120" i="2" s="1"/>
  <c r="G118" i="2"/>
  <c r="G117" i="2" s="1"/>
  <c r="G115" i="2"/>
  <c r="G114" i="2" s="1"/>
  <c r="G112" i="2"/>
  <c r="G111" i="2" s="1"/>
  <c r="G108" i="2"/>
  <c r="G107" i="2" s="1"/>
  <c r="G106" i="2" s="1"/>
  <c r="G103" i="2"/>
  <c r="G102" i="2" s="1"/>
  <c r="G101" i="2" s="1"/>
  <c r="G100" i="2" s="1"/>
  <c r="G92" i="2"/>
  <c r="G98" i="2"/>
  <c r="G97" i="2" s="1"/>
  <c r="G95" i="2"/>
  <c r="G94" i="2" s="1"/>
  <c r="G90" i="2"/>
  <c r="G89" i="2" s="1"/>
  <c r="G87" i="2"/>
  <c r="G86" i="2" s="1"/>
  <c r="G84" i="2"/>
  <c r="G83" i="2" s="1"/>
  <c r="G79" i="2"/>
  <c r="G78" i="2" s="1"/>
  <c r="G77" i="2" s="1"/>
  <c r="G76" i="2" s="1"/>
  <c r="G74" i="2"/>
  <c r="G73" i="2" s="1"/>
  <c r="G71" i="2"/>
  <c r="G70" i="2" s="1"/>
  <c r="G66" i="2"/>
  <c r="G65" i="2" s="1"/>
  <c r="G63" i="2"/>
  <c r="G62" i="2" s="1"/>
  <c r="G59" i="2"/>
  <c r="G58" i="2" s="1"/>
  <c r="G57" i="2" s="1"/>
  <c r="G56" i="2"/>
  <c r="G55" i="2" s="1"/>
  <c r="G53" i="2"/>
  <c r="G46" i="2"/>
  <c r="G48" i="2"/>
  <c r="G50" i="2"/>
  <c r="G43" i="2"/>
  <c r="G42" i="2" s="1"/>
  <c r="G37" i="2"/>
  <c r="G36" i="2" s="1"/>
  <c r="G35" i="2" s="1"/>
  <c r="G34" i="2" s="1"/>
  <c r="G32" i="2"/>
  <c r="G31" i="2" s="1"/>
  <c r="G29" i="2"/>
  <c r="G28" i="2" s="1"/>
  <c r="G19" i="2"/>
  <c r="G18" i="2" s="1"/>
  <c r="G17" i="2" s="1"/>
  <c r="G22" i="2"/>
  <c r="G24" i="2"/>
  <c r="I26" i="2"/>
  <c r="H26" i="2"/>
  <c r="G26" i="2"/>
  <c r="H15" i="2"/>
  <c r="I15" i="2" s="1"/>
  <c r="G14" i="2"/>
  <c r="H14" i="2" s="1"/>
  <c r="I14" i="2" s="1"/>
  <c r="G61" i="2" l="1"/>
  <c r="I16" i="2"/>
  <c r="I45" i="2"/>
  <c r="I41" i="2" s="1"/>
  <c r="H16" i="2"/>
  <c r="H45" i="2"/>
  <c r="H41" i="2" s="1"/>
  <c r="G45" i="2"/>
  <c r="G82" i="2"/>
  <c r="G81" i="2" s="1"/>
  <c r="G143" i="2"/>
  <c r="G134" i="2" s="1"/>
  <c r="G110" i="2"/>
  <c r="G155" i="2"/>
  <c r="G105" i="2"/>
  <c r="G127" i="2"/>
  <c r="G126" i="2" s="1"/>
  <c r="G69" i="2"/>
  <c r="G68" i="2" s="1"/>
  <c r="G13" i="2"/>
  <c r="H13" i="2" s="1"/>
  <c r="G52" i="2"/>
  <c r="G21" i="2"/>
  <c r="G16" i="2" s="1"/>
  <c r="J41" i="3"/>
  <c r="I41" i="3"/>
  <c r="D41" i="3"/>
  <c r="J34" i="3"/>
  <c r="I34" i="3"/>
  <c r="I33" i="3" s="1"/>
  <c r="I32" i="3" s="1"/>
  <c r="I31" i="3" s="1"/>
  <c r="I30" i="3" s="1"/>
  <c r="D34" i="3"/>
  <c r="J37" i="3"/>
  <c r="J33" i="3" s="1"/>
  <c r="J32" i="3" s="1"/>
  <c r="J31" i="3" s="1"/>
  <c r="J30" i="3" s="1"/>
  <c r="D37" i="3"/>
  <c r="D33" i="3" s="1"/>
  <c r="D32" i="3" s="1"/>
  <c r="D31" i="3" s="1"/>
  <c r="D30" i="3" s="1"/>
  <c r="J38" i="3"/>
  <c r="I38" i="3"/>
  <c r="I37" i="3" s="1"/>
  <c r="D38" i="3"/>
  <c r="J28" i="3"/>
  <c r="J27" i="3" s="1"/>
  <c r="I28" i="3"/>
  <c r="I27" i="3" s="1"/>
  <c r="D28" i="3"/>
  <c r="D27" i="3" s="1"/>
  <c r="J17" i="3"/>
  <c r="I17" i="3"/>
  <c r="I16" i="3" s="1"/>
  <c r="D17" i="3"/>
  <c r="D16" i="3" s="1"/>
  <c r="J19" i="3"/>
  <c r="I19" i="3"/>
  <c r="J21" i="3"/>
  <c r="I21" i="3"/>
  <c r="D21" i="3"/>
  <c r="J25" i="3"/>
  <c r="J24" i="3" s="1"/>
  <c r="J23" i="3" s="1"/>
  <c r="J14" i="3" s="1"/>
  <c r="I25" i="3"/>
  <c r="I24" i="3" s="1"/>
  <c r="I23" i="3" s="1"/>
  <c r="D25" i="3"/>
  <c r="D24" i="3" s="1"/>
  <c r="D23" i="3" s="1"/>
  <c r="G41" i="2" l="1"/>
  <c r="G40" i="2" s="1"/>
  <c r="G39" i="2" s="1"/>
  <c r="G12" i="2"/>
  <c r="G11" i="2" s="1"/>
  <c r="G10" i="2" s="1"/>
  <c r="I13" i="2"/>
  <c r="I12" i="2" s="1"/>
  <c r="I11" i="2" s="1"/>
  <c r="I10" i="2" s="1"/>
  <c r="H12" i="2"/>
  <c r="H11" i="2" s="1"/>
  <c r="H10" i="2" s="1"/>
  <c r="D14" i="3"/>
  <c r="J16" i="3"/>
  <c r="I14" i="3"/>
  <c r="E14" i="1"/>
  <c r="G160" i="2" l="1"/>
  <c r="D14" i="1"/>
  <c r="F16" i="1" l="1"/>
  <c r="E16" i="1"/>
  <c r="D16" i="1"/>
  <c r="D13" i="1" s="1"/>
  <c r="D12" i="1" s="1"/>
  <c r="F14" i="1"/>
  <c r="E13" i="1" l="1"/>
  <c r="E12" i="1" s="1"/>
  <c r="F13" i="1"/>
  <c r="F12" i="1" s="1"/>
</calcChain>
</file>

<file path=xl/sharedStrings.xml><?xml version="1.0" encoding="utf-8"?>
<sst xmlns="http://schemas.openxmlformats.org/spreadsheetml/2006/main" count="932" uniqueCount="385">
  <si>
    <t>Приложение 1</t>
  </si>
  <si>
    <t>(тыс.руб)</t>
  </si>
  <si>
    <t>Код</t>
  </si>
  <si>
    <t>Наименование источника доходов</t>
  </si>
  <si>
    <t>Код главного администратора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</si>
  <si>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</si>
  <si>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</si>
  <si>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</si>
  <si>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</si>
  <si>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</si>
  <si>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</si>
  <si>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1 05 01000 00 0000 000</t>
  </si>
  <si>
    <t xml:space="preserve">Налог, взимаемый в связи с применением упрощенной системы налогообложения </t>
  </si>
  <si>
    <t xml:space="preserve"> 1 05 01010 01 0000 110</t>
  </si>
  <si>
    <t>Налог, взимаемый с налогоплательщиков, выбравших  в качестве объекта налогообложения  доходы</t>
  </si>
  <si>
    <t xml:space="preserve"> 1 05 01011 01 0000 110</t>
  </si>
  <si>
    <t xml:space="preserve"> 1 05 01020 01 0000 110</t>
  </si>
  <si>
    <t>Налог, взимаемый с налогоплательщиков, выбравших  в качестве объекта налогообложения  доходы, уменьшенные на величину расходов</t>
  </si>
  <si>
    <t xml:space="preserve"> 1 05 01021 01 0000 110</t>
  </si>
  <si>
    <t>1 05 04000 02 0000 110</t>
  </si>
  <si>
    <t>1 05 04030 02 0000 110</t>
  </si>
  <si>
    <t>1 13 00000 00 0000 000</t>
  </si>
  <si>
    <t>1 13 02990 00 0000 130</t>
  </si>
  <si>
    <t>Прочие доходы от  компенсации затрат государства</t>
  </si>
  <si>
    <t>1 13 02993 03 0000 130</t>
  </si>
  <si>
    <t xml:space="preserve"> 1 16 00000 00 0000 000</t>
  </si>
  <si>
    <t>Штрафы, санкции, возмещение ущерба</t>
  </si>
  <si>
    <t>940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</si>
  <si>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</si>
  <si>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</si>
  <si>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</si>
  <si>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</si>
  <si>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</si>
  <si>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</si>
  <si>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</si>
  <si>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</si>
  <si>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ИТОГО</t>
  </si>
  <si>
    <t>Приложение 2</t>
  </si>
  <si>
    <t>№     п/п</t>
  </si>
  <si>
    <t>Наименование статей</t>
  </si>
  <si>
    <t>Код ГРБС</t>
  </si>
  <si>
    <t>Код раздела и подраздела</t>
  </si>
  <si>
    <t>I</t>
  </si>
  <si>
    <t>Муниципальный Совет МО  УРИЦК</t>
  </si>
  <si>
    <t>944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</si>
  <si>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</si>
  <si>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</si>
  <si>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</si>
  <si>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</si>
  <si>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</si>
  <si>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</si>
  <si>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</si>
  <si>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</si>
  <si>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II</t>
  </si>
  <si>
    <t>Местная администрация МО  УРИЦК</t>
  </si>
  <si>
    <t>2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</si>
  <si>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</si>
  <si>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</si>
  <si>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</si>
  <si>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</si>
  <si>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</si>
  <si>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</si>
  <si>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</si>
  <si>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 ДЕЯТЕЛЬНОСТЬ</t>
  </si>
  <si>
    <t>0300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</si>
  <si>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</si>
  <si>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</si>
  <si>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</si>
  <si>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</si>
  <si>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</si>
  <si>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</si>
  <si>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</si>
  <si>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</si>
  <si>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ОБРАЗОВАНИЕ</t>
  </si>
  <si>
    <t>0700</t>
  </si>
  <si>
    <t xml:space="preserve">КУЛЬТУРА, КИНЕМАТОГРАФИЯ 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</si>
  <si>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</si>
  <si>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</si>
  <si>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</si>
  <si>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</si>
  <si>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</si>
  <si>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</si>
  <si>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</si>
  <si>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 xml:space="preserve"> 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</si>
  <si>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</si>
  <si>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</si>
  <si>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</si>
  <si>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</si>
  <si>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</si>
  <si>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</si>
  <si>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</si>
  <si>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Код бюджетной классификации</t>
  </si>
  <si>
    <t>Наименование</t>
  </si>
  <si>
    <t xml:space="preserve">Код </t>
  </si>
  <si>
    <t xml:space="preserve"> 01 00 0000 00 0000 000</t>
  </si>
  <si>
    <t>Источники внутреннего финансирования дефицитов бюджетов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</si>
  <si>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</si>
  <si>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</si>
  <si>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</si>
  <si>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</si>
  <si>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</si>
  <si>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</si>
  <si>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 xml:space="preserve"> 01 05 0201 00 0000 610</t>
  </si>
  <si>
    <t>Уменьшение прочих остатков средств бюджетов</t>
  </si>
  <si>
    <t xml:space="preserve"> 01 05 0201 03 0000 610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</si>
  <si>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</si>
  <si>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Приложение 3</t>
  </si>
  <si>
    <t>Защита населения и территории от 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</si>
  <si>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</si>
  <si>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0705</t>
  </si>
  <si>
    <t>Код целевой статьи</t>
  </si>
  <si>
    <t>Код вида расходов</t>
  </si>
  <si>
    <t>0020000011</t>
  </si>
  <si>
    <t>100</t>
  </si>
  <si>
    <t>Содержание главы внутригородского муниципального образования Санкт-Петербурга</t>
  </si>
  <si>
    <t>1.1.1</t>
  </si>
  <si>
    <t>1.2.1</t>
  </si>
  <si>
    <t>0020000021</t>
  </si>
  <si>
    <t>200</t>
  </si>
  <si>
    <t>1.1.1.1</t>
  </si>
  <si>
    <t>800</t>
  </si>
  <si>
    <t>1.2.1.1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</si>
  <si>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</si>
  <si>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</si>
  <si>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0020000022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</si>
  <si>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</si>
  <si>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1.2.2</t>
  </si>
  <si>
    <t>1.2.2.1</t>
  </si>
  <si>
    <t>0020000031</t>
  </si>
  <si>
    <t>0020000032</t>
  </si>
  <si>
    <t>Содержание главы местной администрации внутригородского муниципального образования Санкт-Петербурга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</si>
  <si>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</si>
  <si>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2.1.1</t>
  </si>
  <si>
    <t>2.1.1.1</t>
  </si>
  <si>
    <t>00200G0850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</si>
  <si>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</si>
  <si>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Санкт-Петербурга по составлению протоколов об административных правонарушениях за счет субвенций из бюджета Санкт-Петербурга</t>
  </si>
  <si>
    <t>0700000061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</si>
  <si>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</si>
  <si>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0920000441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</si>
  <si>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</si>
  <si>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2190000081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</si>
  <si>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</si>
  <si>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</si>
  <si>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</si>
  <si>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5100000101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</si>
  <si>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</si>
  <si>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4570000251</t>
  </si>
  <si>
    <t>6000000131</t>
  </si>
  <si>
    <t>6000000141</t>
  </si>
  <si>
    <t>6000000151</t>
  </si>
  <si>
    <t>6000000161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</si>
  <si>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</si>
  <si>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4280000181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</si>
  <si>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</si>
  <si>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4500000201</t>
  </si>
  <si>
    <t>Организация и проведение досуговых мероприятий для жителей муниципального образования</t>
  </si>
  <si>
    <t>4500000561</t>
  </si>
  <si>
    <t>5050000231</t>
  </si>
  <si>
    <t>Социальное обеспечение и иные выплаты населению</t>
  </si>
  <si>
    <t>300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</si>
  <si>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</si>
  <si>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</si>
  <si>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</si>
  <si>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51100G0870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</si>
  <si>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</si>
  <si>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5120000241</t>
  </si>
  <si>
    <t xml:space="preserve">Субвенции бюджетам бюджетной системы Российской Федерации </t>
  </si>
  <si>
    <t xml:space="preserve"> к Постановлению Местной администрации МО УРИЦК </t>
  </si>
  <si>
    <t xml:space="preserve">к Постановлению Местной администрации МО УРИЦК </t>
  </si>
  <si>
    <t>Налог, взимаемый с налогоплательщиков, выбравших  в качестве объекта налогообложения 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</si>
  <si>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</si>
  <si>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</si>
  <si>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</si>
  <si>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</si>
  <si>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</si>
  <si>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</si>
  <si>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</si>
  <si>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</si>
  <si>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</si>
  <si>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</si>
  <si>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1.2.2.2</t>
  </si>
  <si>
    <t>1.2.2.3</t>
  </si>
  <si>
    <t>Уплата налогов, сборов и иных платежей</t>
  </si>
  <si>
    <t>850</t>
  </si>
  <si>
    <t>1.2.3</t>
  </si>
  <si>
    <t>1.2.3.1</t>
  </si>
  <si>
    <t>3</t>
  </si>
  <si>
    <t>3.1</t>
  </si>
  <si>
    <t>3.1.1</t>
  </si>
  <si>
    <t>3.1.1.1</t>
  </si>
  <si>
    <t>3.1.2</t>
  </si>
  <si>
    <t>3.1.2.1</t>
  </si>
  <si>
    <t>3.1.2.2</t>
  </si>
  <si>
    <t>3.1.2.3</t>
  </si>
  <si>
    <t>3.1.2.3.1</t>
  </si>
  <si>
    <t>3.1.3</t>
  </si>
  <si>
    <t>3.1.3.1</t>
  </si>
  <si>
    <t>3.1.3.2</t>
  </si>
  <si>
    <t>09200G0100</t>
  </si>
  <si>
    <t>3.2</t>
  </si>
  <si>
    <t>3.2.1</t>
  </si>
  <si>
    <t>Резервный фонд местной администрации муниципального образования</t>
  </si>
  <si>
    <t>3.2.1.1</t>
  </si>
  <si>
    <t>3.3</t>
  </si>
  <si>
    <t xml:space="preserve">Благоустройство 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</si>
  <si>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</si>
  <si>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2021</t>
  </si>
  <si>
    <t>1.1.1.1.1</t>
  </si>
  <si>
    <t>Расходы на выплаты персоналу государственных (муниципальных) органов</t>
  </si>
  <si>
    <t>120</t>
  </si>
  <si>
    <t>1.2.1.1.1</t>
  </si>
  <si>
    <t>1.2.2.1.1</t>
  </si>
  <si>
    <t>1.2.2.2.1</t>
  </si>
  <si>
    <t>Иные закупки товаров, работ и услуг для обеспечения государственных (муниципальных) нужд</t>
  </si>
  <si>
    <t>240</t>
  </si>
  <si>
    <t>1.2.2.3.1</t>
  </si>
  <si>
    <t>1.2.3.1.1</t>
  </si>
  <si>
    <t>2.1.1.1.1</t>
  </si>
  <si>
    <t>3.1.1.1.1</t>
  </si>
  <si>
    <t>3.1.2.1.1</t>
  </si>
  <si>
    <t>3.1.2.2.1</t>
  </si>
  <si>
    <t>3.1.3.1.1</t>
  </si>
  <si>
    <t>3.1.3.2.1</t>
  </si>
  <si>
    <t>3.2.1.1.1</t>
  </si>
  <si>
    <t>Резервные средства</t>
  </si>
  <si>
    <t>870</t>
  </si>
  <si>
    <t>Благоустройство территории муниципального образования, связанного с обеспечением санитарного благополучия населения</t>
  </si>
  <si>
    <t>Озеленение территорий муниципального образования</t>
  </si>
  <si>
    <t>Прочие мероприятия в области благоустройства территории муниципального образования</t>
  </si>
  <si>
    <t>Другие вопросы в области образования</t>
  </si>
  <si>
    <t>0709</t>
  </si>
  <si>
    <t>Проведение работ по военно-патриотическому воспитанию граждан</t>
  </si>
  <si>
    <t>4310000191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</si>
  <si>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</si>
  <si>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4360000521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</si>
  <si>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</si>
  <si>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4360000531</t>
  </si>
  <si>
    <t>Участие в реализации мер по профилактике дорожно-транспортного травматизма на территории муниципального образования</t>
  </si>
  <si>
    <t>4360000491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</si>
  <si>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</si>
  <si>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>4360000571</t>
  </si>
  <si>
    <t xml:space="preserve">Пенсионное обеспечение </t>
  </si>
  <si>
    <t>1001</t>
  </si>
  <si>
    <t>Назначение, выплата и перерасчет ежемесячной доплаты за стаж работы в органах местного самоуправления, муниципальных органах муниципальных образований, пенсии за выслугу лет лицам, замещавшим муниципальные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</si>
  <si>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</si>
  <si>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</si>
  <si>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</si>
  <si>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</si>
  <si>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 xml:space="preserve"> главного администратора</t>
  </si>
  <si>
    <t>доходов бюджета</t>
  </si>
  <si>
    <t>Доходы от оказания платных услуг и компенсации затрат государства</t>
  </si>
  <si>
    <t>2 02 30000 00  0000 150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</si>
  <si>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</si>
  <si>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</si>
  <si>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</si>
  <si>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</si>
  <si>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</si>
  <si>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</si>
  <si>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</si>
  <si>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</si>
  <si>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0020000023</t>
  </si>
  <si>
    <t>3.3.1</t>
  </si>
  <si>
    <t>Формирование архивных фондов органов местного самоуправления</t>
  </si>
  <si>
    <t>0900000071</t>
  </si>
  <si>
    <t>3.3.1.1</t>
  </si>
  <si>
    <t>3.3.1.1.1</t>
  </si>
  <si>
    <t>3.3.4</t>
  </si>
  <si>
    <t>3.3.4.1</t>
  </si>
  <si>
    <t>3.3.4.1.1</t>
  </si>
  <si>
    <t xml:space="preserve">Благоустройство территории муниципального образования </t>
  </si>
  <si>
    <t>0600</t>
  </si>
  <si>
    <t>Другие вопросы в области охраны окружающей среды</t>
  </si>
  <si>
    <t>0605</t>
  </si>
  <si>
    <t>Осуществление экологического просвещения, а также организации экологического  воспитания и формирование экологической культуры в области с твердыми коммунальными отходами</t>
  </si>
  <si>
    <t>4100000471</t>
  </si>
  <si>
    <t>1.2.4</t>
  </si>
  <si>
    <t>1.2.4.1</t>
  </si>
  <si>
    <t>1.2.4.1.1</t>
  </si>
  <si>
    <t>Содержание и обеспечение деятельности лиц, замещающих должности муниципальной службы представительного органа муниципального образования</t>
  </si>
  <si>
    <t>Содержание лиц, замещающих должности, не отнесенные к должностям муниципальной службы представительного органа муниципального образования</t>
  </si>
  <si>
    <t>4</t>
  </si>
  <si>
    <t>4.1</t>
  </si>
  <si>
    <t>4.1.1</t>
  </si>
  <si>
    <t>4.1.1.1</t>
  </si>
  <si>
    <t>4.1.1.1.1</t>
  </si>
  <si>
    <t>5</t>
  </si>
  <si>
    <t>5.1</t>
  </si>
  <si>
    <t>5.1.1</t>
  </si>
  <si>
    <t>5.1.1.1</t>
  </si>
  <si>
    <t>5.1.1.1.1</t>
  </si>
  <si>
    <t>6</t>
  </si>
  <si>
    <t>6.1</t>
  </si>
  <si>
    <t>6.1.1</t>
  </si>
  <si>
    <t>6.1.1.1</t>
  </si>
  <si>
    <t>6.1.1.1.1</t>
  </si>
  <si>
    <t>7</t>
  </si>
  <si>
    <t>7.1</t>
  </si>
  <si>
    <t>7.1.1</t>
  </si>
  <si>
    <t>7.1.1.1</t>
  </si>
  <si>
    <t>7.1.1.1.1</t>
  </si>
  <si>
    <t>8</t>
  </si>
  <si>
    <t>8.1</t>
  </si>
  <si>
    <t>8.1.1</t>
  </si>
  <si>
    <t>8.1.1.1</t>
  </si>
  <si>
    <t>8.1.1.1.1</t>
  </si>
  <si>
    <t>9</t>
  </si>
  <si>
    <t>9.1.1</t>
  </si>
  <si>
    <t>9.1.1.1</t>
  </si>
  <si>
    <t>9.1.1.1.1</t>
  </si>
  <si>
    <t>10</t>
  </si>
  <si>
    <t>10.1</t>
  </si>
  <si>
    <t>10.1.1</t>
  </si>
  <si>
    <t>10.1.1.1</t>
  </si>
  <si>
    <t>10.1.1.1.1</t>
  </si>
  <si>
    <t>4.1.2</t>
  </si>
  <si>
    <t>4.1.2.1</t>
  </si>
  <si>
    <t>4.1.2.1.1</t>
  </si>
  <si>
    <t>6.1.2</t>
  </si>
  <si>
    <t>6.1.2.1</t>
  </si>
  <si>
    <t>6.1.2.1.1</t>
  </si>
  <si>
    <t>6.1.3</t>
  </si>
  <si>
    <t>6.1.3.1</t>
  </si>
  <si>
    <t>6.1.3.1.1</t>
  </si>
  <si>
    <t>6.1.4</t>
  </si>
  <si>
    <t>6.1.4.1</t>
  </si>
  <si>
    <t>6.1.4.1.1</t>
  </si>
  <si>
    <t>6.1.5</t>
  </si>
  <si>
    <t>6.1.5.1</t>
  </si>
  <si>
    <t>6.1.5.1.1</t>
  </si>
  <si>
    <t>8.2</t>
  </si>
  <si>
    <t>8.2.1</t>
  </si>
  <si>
    <t>8.2.1.1</t>
  </si>
  <si>
    <t>8.2.1.1.1</t>
  </si>
  <si>
    <t>8.2.2</t>
  </si>
  <si>
    <t>8.2.2.1</t>
  </si>
  <si>
    <t>8.2.2.1.1</t>
  </si>
  <si>
    <t>8.2.3</t>
  </si>
  <si>
    <t>8.2.3.1</t>
  </si>
  <si>
    <t>8.2.3.1.1</t>
  </si>
  <si>
    <t>8.2.4</t>
  </si>
  <si>
    <t>8.2.4.1</t>
  </si>
  <si>
    <t>8.2.4.1.1</t>
  </si>
  <si>
    <t>8.2.5</t>
  </si>
  <si>
    <t>8.2.5.1</t>
  </si>
  <si>
    <t>8.2.5.1.1</t>
  </si>
  <si>
    <t>9.1.2</t>
  </si>
  <si>
    <t>9.1.2.1</t>
  </si>
  <si>
    <t>9.1.2.1.1</t>
  </si>
  <si>
    <t>10.2</t>
  </si>
  <si>
    <t>10.2.1</t>
  </si>
  <si>
    <t>10.2.1.1</t>
  </si>
  <si>
    <t>10.2.1.1.1</t>
  </si>
  <si>
    <t>10.2.2</t>
  </si>
  <si>
    <t>10.2.2.1</t>
  </si>
  <si>
    <t>10.2.2.1.1</t>
  </si>
  <si>
    <t>11</t>
  </si>
  <si>
    <t>11.1</t>
  </si>
  <si>
    <t>11.1.1</t>
  </si>
  <si>
    <t>11.1.1.1</t>
  </si>
  <si>
    <t>11.1.1.1.1</t>
  </si>
  <si>
    <t>12.1</t>
  </si>
  <si>
    <t>12.1.1</t>
  </si>
  <si>
    <t>12.1.1.1</t>
  </si>
  <si>
    <t>12.1.1.1.1</t>
  </si>
  <si>
    <t>12.1.1.1.1.1</t>
  </si>
  <si>
    <t>2022</t>
  </si>
  <si>
    <t>ОХРАНА ОКРУЖАЮЩЕЙ СРЕДЫ</t>
  </si>
  <si>
    <t xml:space="preserve"> 1 16 02000 02 0000 140</t>
  </si>
  <si>
    <t xml:space="preserve">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</si>
  <si>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</si>
  <si>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</si>
  <si>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Среднесрочный финансовый план  внутригородского Муниципального образования                         Санкт-Петербурга Муниципального округа УРИЦК по источникам финансирования дефицита  бюджета на 2021 -2023гг.                                                                                                                         </t>
  </si>
  <si>
    <t>Среднесрочный финансовый план внутригородского Муниципального образования Санкт-петербурга Муниципального округа УРИЦК по расходам на 2021-2023 гг.</t>
  </si>
  <si>
    <t>2023</t>
  </si>
  <si>
    <t>Среднесрочный финансовый план внутригородского Муниципального образования  Санкт-Петербурга Муниципального округа УРИЦК  по доходам на 2021 -2023 гг.</t>
  </si>
  <si>
    <t>от 29.10.2020г. № 59</t>
  </si>
  <si>
    <t>6.1.3.2</t>
  </si>
  <si>
    <t>6.1.3.2.1</t>
  </si>
  <si>
    <t>Социальное обеспечение населения</t>
  </si>
  <si>
    <t>1003</t>
  </si>
  <si>
    <t>9.1</t>
  </si>
  <si>
    <t>от 29.10.2020г. №59</t>
  </si>
  <si>
    <t>П Р О Е К Т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</si>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</sst>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/>
    <xf numFmtId="0" fontId="8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5" fontId="16" fillId="0" borderId="4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/>
    <xf numFmtId="0" fontId="5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 wrapText="1"/>
    </xf>
    <xf numFmtId="165" fontId="13" fillId="0" borderId="4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164" fontId="11" fillId="0" borderId="0" xfId="1" applyFont="1" applyFill="1" applyAlignment="1">
      <alignment wrapText="1"/>
    </xf>
    <xf numFmtId="164" fontId="5" fillId="0" borderId="4" xfId="1" applyFont="1" applyFill="1" applyBorder="1" applyAlignment="1">
      <alignment horizontal="center" vertical="center" wrapText="1"/>
    </xf>
    <xf numFmtId="164" fontId="11" fillId="0" borderId="4" xfId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Font="1"/>
    <xf numFmtId="49" fontId="4" fillId="0" borderId="0" xfId="1" applyNumberFormat="1" applyFont="1" applyFill="1" applyBorder="1" applyAlignment="1">
      <alignment horizontal="left" vertical="center" wrapText="1"/>
    </xf>
    <xf numFmtId="49" fontId="9" fillId="0" borderId="0" xfId="1" applyNumberFormat="1" applyFont="1" applyFill="1" applyBorder="1" applyAlignment="1">
      <alignment horizontal="center" vertical="center"/>
    </xf>
    <xf numFmtId="166" fontId="0" fillId="0" borderId="0" xfId="0" applyNumberFormat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0" borderId="4" xfId="0" applyFont="1" applyBorder="1" applyAlignment="1"/>
    <xf numFmtId="49" fontId="20" fillId="0" borderId="4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49" fontId="21" fillId="0" borderId="4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21" fillId="2" borderId="4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165" fontId="12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left" vertical="center" wrapText="1"/>
    </xf>
    <xf numFmtId="49" fontId="3" fillId="0" borderId="4" xfId="1" applyNumberFormat="1" applyFont="1" applyFill="1" applyBorder="1" applyAlignment="1">
      <alignment horizontal="center" vertical="center"/>
    </xf>
    <xf numFmtId="49" fontId="16" fillId="0" borderId="4" xfId="1" applyNumberFormat="1" applyFont="1" applyFill="1" applyBorder="1" applyAlignment="1">
      <alignment horizontal="center" vertical="center"/>
    </xf>
    <xf numFmtId="165" fontId="3" fillId="2" borderId="4" xfId="1" applyNumberFormat="1" applyFont="1" applyFill="1" applyBorder="1" applyAlignment="1">
      <alignment horizontal="center" vertical="center"/>
    </xf>
    <xf numFmtId="164" fontId="12" fillId="0" borderId="4" xfId="1" applyFont="1" applyFill="1" applyBorder="1" applyAlignment="1">
      <alignment horizontal="left" vertical="center" wrapText="1"/>
    </xf>
    <xf numFmtId="49" fontId="12" fillId="0" borderId="4" xfId="1" applyNumberFormat="1" applyFont="1" applyFill="1" applyBorder="1" applyAlignment="1">
      <alignment horizontal="center" vertical="center"/>
    </xf>
    <xf numFmtId="49" fontId="15" fillId="0" borderId="4" xfId="1" applyNumberFormat="1" applyFont="1" applyFill="1" applyBorder="1" applyAlignment="1">
      <alignment horizontal="center" vertical="center"/>
    </xf>
    <xf numFmtId="164" fontId="3" fillId="0" borderId="4" xfId="1" applyFont="1" applyFill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164" fontId="12" fillId="0" borderId="4" xfId="1" applyFont="1" applyFill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49" fontId="15" fillId="0" borderId="4" xfId="1" applyNumberFormat="1" applyFont="1" applyFill="1" applyBorder="1" applyAlignment="1">
      <alignment horizontal="center" vertical="center" wrapText="1"/>
    </xf>
    <xf numFmtId="166" fontId="12" fillId="2" borderId="4" xfId="0" applyNumberFormat="1" applyFont="1" applyFill="1" applyBorder="1" applyAlignment="1">
      <alignment horizontal="center" vertical="center"/>
    </xf>
    <xf numFmtId="166" fontId="12" fillId="2" borderId="4" xfId="1" applyNumberFormat="1" applyFont="1" applyFill="1" applyBorder="1" applyAlignment="1">
      <alignment horizontal="center" vertical="center"/>
    </xf>
    <xf numFmtId="49" fontId="12" fillId="0" borderId="4" xfId="1" applyNumberFormat="1" applyFont="1" applyFill="1" applyBorder="1" applyAlignment="1">
      <alignment horizontal="left" vertical="center" wrapText="1"/>
    </xf>
    <xf numFmtId="166" fontId="3" fillId="2" borderId="4" xfId="1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166" fontId="3" fillId="2" borderId="5" xfId="1" applyNumberFormat="1" applyFont="1" applyFill="1" applyBorder="1" applyAlignment="1">
      <alignment horizontal="center" vertical="center"/>
    </xf>
    <xf numFmtId="164" fontId="12" fillId="0" borderId="4" xfId="1" applyFont="1" applyFill="1" applyBorder="1" applyAlignment="1">
      <alignment vertical="center" wrapText="1"/>
    </xf>
    <xf numFmtId="49" fontId="3" fillId="0" borderId="4" xfId="1" applyNumberFormat="1" applyFont="1" applyBorder="1" applyAlignment="1">
      <alignment horizontal="left" vertical="center" wrapText="1"/>
    </xf>
    <xf numFmtId="49" fontId="3" fillId="0" borderId="4" xfId="1" applyNumberFormat="1" applyFont="1" applyBorder="1" applyAlignment="1">
      <alignment horizontal="center" vertical="center"/>
    </xf>
    <xf numFmtId="49" fontId="16" fillId="0" borderId="4" xfId="1" applyNumberFormat="1" applyFont="1" applyBorder="1" applyAlignment="1">
      <alignment horizontal="center" vertical="center"/>
    </xf>
    <xf numFmtId="49" fontId="21" fillId="0" borderId="4" xfId="1" applyNumberFormat="1" applyFont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left" vertical="center" wrapText="1"/>
    </xf>
    <xf numFmtId="0" fontId="12" fillId="0" borderId="4" xfId="1" applyNumberFormat="1" applyFont="1" applyFill="1" applyBorder="1" applyAlignment="1">
      <alignment horizontal="left" vertical="center" wrapText="1"/>
    </xf>
    <xf numFmtId="49" fontId="3" fillId="2" borderId="4" xfId="1" applyNumberFormat="1" applyFont="1" applyFill="1" applyBorder="1" applyAlignment="1">
      <alignment horizontal="center" vertical="center"/>
    </xf>
    <xf numFmtId="49" fontId="16" fillId="2" borderId="4" xfId="1" applyNumberFormat="1" applyFont="1" applyFill="1" applyBorder="1" applyAlignment="1">
      <alignment horizontal="center" vertical="center"/>
    </xf>
    <xf numFmtId="164" fontId="12" fillId="0" borderId="4" xfId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0" borderId="4" xfId="0" applyFont="1" applyBorder="1"/>
    <xf numFmtId="49" fontId="14" fillId="0" borderId="4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164" fontId="7" fillId="0" borderId="0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8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topLeftCell="A11" workbookViewId="0">
      <selection activeCell="D17" sqref="D17"/>
    </sheetView>
  </sheetViews>
  <sheetFormatPr defaultRowHeight="15" x14ac:dyDescent="0.25"/>
  <cols>
    <col min="1" max="1" width="19.140625" style="2" customWidth="1"/>
    <col min="2" max="2" width="21.28515625" style="3" customWidth="1"/>
    <col min="3" max="3" width="55.28515625" style="3" customWidth="1"/>
    <col min="4" max="4" width="12.28515625" style="3" customWidth="1"/>
    <col min="5" max="5" width="0.28515625" style="2" hidden="1" customWidth="1"/>
    <col min="6" max="8" width="9.140625" style="2" hidden="1" customWidth="1"/>
    <col min="9" max="9" width="12.5703125" style="2" customWidth="1"/>
    <col min="10" max="10" width="11.5703125" style="2" customWidth="1"/>
    <col min="11" max="256" width="9.140625" style="2"/>
    <col min="257" max="257" width="16.5703125" style="2" customWidth="1"/>
    <col min="258" max="258" width="21.28515625" style="2" customWidth="1"/>
    <col min="259" max="259" width="55.28515625" style="2" customWidth="1"/>
    <col min="260" max="260" width="12.28515625" style="2" customWidth="1"/>
    <col min="261" max="264" width="0" style="2" hidden="1" customWidth="1"/>
    <col min="265" max="265" width="12.5703125" style="2" customWidth="1"/>
    <col min="266" max="266" width="11.5703125" style="2" customWidth="1"/>
    <col min="267" max="512" width="9.140625" style="2"/>
    <col min="513" max="513" width="16.5703125" style="2" customWidth="1"/>
    <col min="514" max="514" width="21.28515625" style="2" customWidth="1"/>
    <col min="515" max="515" width="55.28515625" style="2" customWidth="1"/>
    <col min="516" max="516" width="12.28515625" style="2" customWidth="1"/>
    <col min="517" max="520" width="0" style="2" hidden="1" customWidth="1"/>
    <col min="521" max="521" width="12.5703125" style="2" customWidth="1"/>
    <col min="522" max="522" width="11.5703125" style="2" customWidth="1"/>
    <col min="523" max="768" width="9.140625" style="2"/>
    <col min="769" max="769" width="16.5703125" style="2" customWidth="1"/>
    <col min="770" max="770" width="21.28515625" style="2" customWidth="1"/>
    <col min="771" max="771" width="55.28515625" style="2" customWidth="1"/>
    <col min="772" max="772" width="12.28515625" style="2" customWidth="1"/>
    <col min="773" max="776" width="0" style="2" hidden="1" customWidth="1"/>
    <col min="777" max="777" width="12.5703125" style="2" customWidth="1"/>
    <col min="778" max="778" width="11.5703125" style="2" customWidth="1"/>
    <col min="779" max="1024" width="9.140625" style="2"/>
    <col min="1025" max="1025" width="16.5703125" style="2" customWidth="1"/>
    <col min="1026" max="1026" width="21.28515625" style="2" customWidth="1"/>
    <col min="1027" max="1027" width="55.28515625" style="2" customWidth="1"/>
    <col min="1028" max="1028" width="12.28515625" style="2" customWidth="1"/>
    <col min="1029" max="1032" width="0" style="2" hidden="1" customWidth="1"/>
    <col min="1033" max="1033" width="12.5703125" style="2" customWidth="1"/>
    <col min="1034" max="1034" width="11.5703125" style="2" customWidth="1"/>
    <col min="1035" max="1280" width="9.140625" style="2"/>
    <col min="1281" max="1281" width="16.5703125" style="2" customWidth="1"/>
    <col min="1282" max="1282" width="21.28515625" style="2" customWidth="1"/>
    <col min="1283" max="1283" width="55.28515625" style="2" customWidth="1"/>
    <col min="1284" max="1284" width="12.28515625" style="2" customWidth="1"/>
    <col min="1285" max="1288" width="0" style="2" hidden="1" customWidth="1"/>
    <col min="1289" max="1289" width="12.5703125" style="2" customWidth="1"/>
    <col min="1290" max="1290" width="11.5703125" style="2" customWidth="1"/>
    <col min="1291" max="1536" width="9.140625" style="2"/>
    <col min="1537" max="1537" width="16.5703125" style="2" customWidth="1"/>
    <col min="1538" max="1538" width="21.28515625" style="2" customWidth="1"/>
    <col min="1539" max="1539" width="55.28515625" style="2" customWidth="1"/>
    <col min="1540" max="1540" width="12.28515625" style="2" customWidth="1"/>
    <col min="1541" max="1544" width="0" style="2" hidden="1" customWidth="1"/>
    <col min="1545" max="1545" width="12.5703125" style="2" customWidth="1"/>
    <col min="1546" max="1546" width="11.5703125" style="2" customWidth="1"/>
    <col min="1547" max="1792" width="9.140625" style="2"/>
    <col min="1793" max="1793" width="16.5703125" style="2" customWidth="1"/>
    <col min="1794" max="1794" width="21.28515625" style="2" customWidth="1"/>
    <col min="1795" max="1795" width="55.28515625" style="2" customWidth="1"/>
    <col min="1796" max="1796" width="12.28515625" style="2" customWidth="1"/>
    <col min="1797" max="1800" width="0" style="2" hidden="1" customWidth="1"/>
    <col min="1801" max="1801" width="12.5703125" style="2" customWidth="1"/>
    <col min="1802" max="1802" width="11.5703125" style="2" customWidth="1"/>
    <col min="1803" max="2048" width="9.140625" style="2"/>
    <col min="2049" max="2049" width="16.5703125" style="2" customWidth="1"/>
    <col min="2050" max="2050" width="21.28515625" style="2" customWidth="1"/>
    <col min="2051" max="2051" width="55.28515625" style="2" customWidth="1"/>
    <col min="2052" max="2052" width="12.28515625" style="2" customWidth="1"/>
    <col min="2053" max="2056" width="0" style="2" hidden="1" customWidth="1"/>
    <col min="2057" max="2057" width="12.5703125" style="2" customWidth="1"/>
    <col min="2058" max="2058" width="11.5703125" style="2" customWidth="1"/>
    <col min="2059" max="2304" width="9.140625" style="2"/>
    <col min="2305" max="2305" width="16.5703125" style="2" customWidth="1"/>
    <col min="2306" max="2306" width="21.28515625" style="2" customWidth="1"/>
    <col min="2307" max="2307" width="55.28515625" style="2" customWidth="1"/>
    <col min="2308" max="2308" width="12.28515625" style="2" customWidth="1"/>
    <col min="2309" max="2312" width="0" style="2" hidden="1" customWidth="1"/>
    <col min="2313" max="2313" width="12.5703125" style="2" customWidth="1"/>
    <col min="2314" max="2314" width="11.5703125" style="2" customWidth="1"/>
    <col min="2315" max="2560" width="9.140625" style="2"/>
    <col min="2561" max="2561" width="16.5703125" style="2" customWidth="1"/>
    <col min="2562" max="2562" width="21.28515625" style="2" customWidth="1"/>
    <col min="2563" max="2563" width="55.28515625" style="2" customWidth="1"/>
    <col min="2564" max="2564" width="12.28515625" style="2" customWidth="1"/>
    <col min="2565" max="2568" width="0" style="2" hidden="1" customWidth="1"/>
    <col min="2569" max="2569" width="12.5703125" style="2" customWidth="1"/>
    <col min="2570" max="2570" width="11.5703125" style="2" customWidth="1"/>
    <col min="2571" max="2816" width="9.140625" style="2"/>
    <col min="2817" max="2817" width="16.5703125" style="2" customWidth="1"/>
    <col min="2818" max="2818" width="21.28515625" style="2" customWidth="1"/>
    <col min="2819" max="2819" width="55.28515625" style="2" customWidth="1"/>
    <col min="2820" max="2820" width="12.28515625" style="2" customWidth="1"/>
    <col min="2821" max="2824" width="0" style="2" hidden="1" customWidth="1"/>
    <col min="2825" max="2825" width="12.5703125" style="2" customWidth="1"/>
    <col min="2826" max="2826" width="11.5703125" style="2" customWidth="1"/>
    <col min="2827" max="3072" width="9.140625" style="2"/>
    <col min="3073" max="3073" width="16.5703125" style="2" customWidth="1"/>
    <col min="3074" max="3074" width="21.28515625" style="2" customWidth="1"/>
    <col min="3075" max="3075" width="55.28515625" style="2" customWidth="1"/>
    <col min="3076" max="3076" width="12.28515625" style="2" customWidth="1"/>
    <col min="3077" max="3080" width="0" style="2" hidden="1" customWidth="1"/>
    <col min="3081" max="3081" width="12.5703125" style="2" customWidth="1"/>
    <col min="3082" max="3082" width="11.5703125" style="2" customWidth="1"/>
    <col min="3083" max="3328" width="9.140625" style="2"/>
    <col min="3329" max="3329" width="16.5703125" style="2" customWidth="1"/>
    <col min="3330" max="3330" width="21.28515625" style="2" customWidth="1"/>
    <col min="3331" max="3331" width="55.28515625" style="2" customWidth="1"/>
    <col min="3332" max="3332" width="12.28515625" style="2" customWidth="1"/>
    <col min="3333" max="3336" width="0" style="2" hidden="1" customWidth="1"/>
    <col min="3337" max="3337" width="12.5703125" style="2" customWidth="1"/>
    <col min="3338" max="3338" width="11.5703125" style="2" customWidth="1"/>
    <col min="3339" max="3584" width="9.140625" style="2"/>
    <col min="3585" max="3585" width="16.5703125" style="2" customWidth="1"/>
    <col min="3586" max="3586" width="21.28515625" style="2" customWidth="1"/>
    <col min="3587" max="3587" width="55.28515625" style="2" customWidth="1"/>
    <col min="3588" max="3588" width="12.28515625" style="2" customWidth="1"/>
    <col min="3589" max="3592" width="0" style="2" hidden="1" customWidth="1"/>
    <col min="3593" max="3593" width="12.5703125" style="2" customWidth="1"/>
    <col min="3594" max="3594" width="11.5703125" style="2" customWidth="1"/>
    <col min="3595" max="3840" width="9.140625" style="2"/>
    <col min="3841" max="3841" width="16.5703125" style="2" customWidth="1"/>
    <col min="3842" max="3842" width="21.28515625" style="2" customWidth="1"/>
    <col min="3843" max="3843" width="55.28515625" style="2" customWidth="1"/>
    <col min="3844" max="3844" width="12.28515625" style="2" customWidth="1"/>
    <col min="3845" max="3848" width="0" style="2" hidden="1" customWidth="1"/>
    <col min="3849" max="3849" width="12.5703125" style="2" customWidth="1"/>
    <col min="3850" max="3850" width="11.5703125" style="2" customWidth="1"/>
    <col min="3851" max="4096" width="9.140625" style="2"/>
    <col min="4097" max="4097" width="16.5703125" style="2" customWidth="1"/>
    <col min="4098" max="4098" width="21.28515625" style="2" customWidth="1"/>
    <col min="4099" max="4099" width="55.28515625" style="2" customWidth="1"/>
    <col min="4100" max="4100" width="12.28515625" style="2" customWidth="1"/>
    <col min="4101" max="4104" width="0" style="2" hidden="1" customWidth="1"/>
    <col min="4105" max="4105" width="12.5703125" style="2" customWidth="1"/>
    <col min="4106" max="4106" width="11.5703125" style="2" customWidth="1"/>
    <col min="4107" max="4352" width="9.140625" style="2"/>
    <col min="4353" max="4353" width="16.5703125" style="2" customWidth="1"/>
    <col min="4354" max="4354" width="21.28515625" style="2" customWidth="1"/>
    <col min="4355" max="4355" width="55.28515625" style="2" customWidth="1"/>
    <col min="4356" max="4356" width="12.28515625" style="2" customWidth="1"/>
    <col min="4357" max="4360" width="0" style="2" hidden="1" customWidth="1"/>
    <col min="4361" max="4361" width="12.5703125" style="2" customWidth="1"/>
    <col min="4362" max="4362" width="11.5703125" style="2" customWidth="1"/>
    <col min="4363" max="4608" width="9.140625" style="2"/>
    <col min="4609" max="4609" width="16.5703125" style="2" customWidth="1"/>
    <col min="4610" max="4610" width="21.28515625" style="2" customWidth="1"/>
    <col min="4611" max="4611" width="55.28515625" style="2" customWidth="1"/>
    <col min="4612" max="4612" width="12.28515625" style="2" customWidth="1"/>
    <col min="4613" max="4616" width="0" style="2" hidden="1" customWidth="1"/>
    <col min="4617" max="4617" width="12.5703125" style="2" customWidth="1"/>
    <col min="4618" max="4618" width="11.5703125" style="2" customWidth="1"/>
    <col min="4619" max="4864" width="9.140625" style="2"/>
    <col min="4865" max="4865" width="16.5703125" style="2" customWidth="1"/>
    <col min="4866" max="4866" width="21.28515625" style="2" customWidth="1"/>
    <col min="4867" max="4867" width="55.28515625" style="2" customWidth="1"/>
    <col min="4868" max="4868" width="12.28515625" style="2" customWidth="1"/>
    <col min="4869" max="4872" width="0" style="2" hidden="1" customWidth="1"/>
    <col min="4873" max="4873" width="12.5703125" style="2" customWidth="1"/>
    <col min="4874" max="4874" width="11.5703125" style="2" customWidth="1"/>
    <col min="4875" max="5120" width="9.140625" style="2"/>
    <col min="5121" max="5121" width="16.5703125" style="2" customWidth="1"/>
    <col min="5122" max="5122" width="21.28515625" style="2" customWidth="1"/>
    <col min="5123" max="5123" width="55.28515625" style="2" customWidth="1"/>
    <col min="5124" max="5124" width="12.28515625" style="2" customWidth="1"/>
    <col min="5125" max="5128" width="0" style="2" hidden="1" customWidth="1"/>
    <col min="5129" max="5129" width="12.5703125" style="2" customWidth="1"/>
    <col min="5130" max="5130" width="11.5703125" style="2" customWidth="1"/>
    <col min="5131" max="5376" width="9.140625" style="2"/>
    <col min="5377" max="5377" width="16.5703125" style="2" customWidth="1"/>
    <col min="5378" max="5378" width="21.28515625" style="2" customWidth="1"/>
    <col min="5379" max="5379" width="55.28515625" style="2" customWidth="1"/>
    <col min="5380" max="5380" width="12.28515625" style="2" customWidth="1"/>
    <col min="5381" max="5384" width="0" style="2" hidden="1" customWidth="1"/>
    <col min="5385" max="5385" width="12.5703125" style="2" customWidth="1"/>
    <col min="5386" max="5386" width="11.5703125" style="2" customWidth="1"/>
    <col min="5387" max="5632" width="9.140625" style="2"/>
    <col min="5633" max="5633" width="16.5703125" style="2" customWidth="1"/>
    <col min="5634" max="5634" width="21.28515625" style="2" customWidth="1"/>
    <col min="5635" max="5635" width="55.28515625" style="2" customWidth="1"/>
    <col min="5636" max="5636" width="12.28515625" style="2" customWidth="1"/>
    <col min="5637" max="5640" width="0" style="2" hidden="1" customWidth="1"/>
    <col min="5641" max="5641" width="12.5703125" style="2" customWidth="1"/>
    <col min="5642" max="5642" width="11.5703125" style="2" customWidth="1"/>
    <col min="5643" max="5888" width="9.140625" style="2"/>
    <col min="5889" max="5889" width="16.5703125" style="2" customWidth="1"/>
    <col min="5890" max="5890" width="21.28515625" style="2" customWidth="1"/>
    <col min="5891" max="5891" width="55.28515625" style="2" customWidth="1"/>
    <col min="5892" max="5892" width="12.28515625" style="2" customWidth="1"/>
    <col min="5893" max="5896" width="0" style="2" hidden="1" customWidth="1"/>
    <col min="5897" max="5897" width="12.5703125" style="2" customWidth="1"/>
    <col min="5898" max="5898" width="11.5703125" style="2" customWidth="1"/>
    <col min="5899" max="6144" width="9.140625" style="2"/>
    <col min="6145" max="6145" width="16.5703125" style="2" customWidth="1"/>
    <col min="6146" max="6146" width="21.28515625" style="2" customWidth="1"/>
    <col min="6147" max="6147" width="55.28515625" style="2" customWidth="1"/>
    <col min="6148" max="6148" width="12.28515625" style="2" customWidth="1"/>
    <col min="6149" max="6152" width="0" style="2" hidden="1" customWidth="1"/>
    <col min="6153" max="6153" width="12.5703125" style="2" customWidth="1"/>
    <col min="6154" max="6154" width="11.5703125" style="2" customWidth="1"/>
    <col min="6155" max="6400" width="9.140625" style="2"/>
    <col min="6401" max="6401" width="16.5703125" style="2" customWidth="1"/>
    <col min="6402" max="6402" width="21.28515625" style="2" customWidth="1"/>
    <col min="6403" max="6403" width="55.28515625" style="2" customWidth="1"/>
    <col min="6404" max="6404" width="12.28515625" style="2" customWidth="1"/>
    <col min="6405" max="6408" width="0" style="2" hidden="1" customWidth="1"/>
    <col min="6409" max="6409" width="12.5703125" style="2" customWidth="1"/>
    <col min="6410" max="6410" width="11.5703125" style="2" customWidth="1"/>
    <col min="6411" max="6656" width="9.140625" style="2"/>
    <col min="6657" max="6657" width="16.5703125" style="2" customWidth="1"/>
    <col min="6658" max="6658" width="21.28515625" style="2" customWidth="1"/>
    <col min="6659" max="6659" width="55.28515625" style="2" customWidth="1"/>
    <col min="6660" max="6660" width="12.28515625" style="2" customWidth="1"/>
    <col min="6661" max="6664" width="0" style="2" hidden="1" customWidth="1"/>
    <col min="6665" max="6665" width="12.5703125" style="2" customWidth="1"/>
    <col min="6666" max="6666" width="11.5703125" style="2" customWidth="1"/>
    <col min="6667" max="6912" width="9.140625" style="2"/>
    <col min="6913" max="6913" width="16.5703125" style="2" customWidth="1"/>
    <col min="6914" max="6914" width="21.28515625" style="2" customWidth="1"/>
    <col min="6915" max="6915" width="55.28515625" style="2" customWidth="1"/>
    <col min="6916" max="6916" width="12.28515625" style="2" customWidth="1"/>
    <col min="6917" max="6920" width="0" style="2" hidden="1" customWidth="1"/>
    <col min="6921" max="6921" width="12.5703125" style="2" customWidth="1"/>
    <col min="6922" max="6922" width="11.5703125" style="2" customWidth="1"/>
    <col min="6923" max="7168" width="9.140625" style="2"/>
    <col min="7169" max="7169" width="16.5703125" style="2" customWidth="1"/>
    <col min="7170" max="7170" width="21.28515625" style="2" customWidth="1"/>
    <col min="7171" max="7171" width="55.28515625" style="2" customWidth="1"/>
    <col min="7172" max="7172" width="12.28515625" style="2" customWidth="1"/>
    <col min="7173" max="7176" width="0" style="2" hidden="1" customWidth="1"/>
    <col min="7177" max="7177" width="12.5703125" style="2" customWidth="1"/>
    <col min="7178" max="7178" width="11.5703125" style="2" customWidth="1"/>
    <col min="7179" max="7424" width="9.140625" style="2"/>
    <col min="7425" max="7425" width="16.5703125" style="2" customWidth="1"/>
    <col min="7426" max="7426" width="21.28515625" style="2" customWidth="1"/>
    <col min="7427" max="7427" width="55.28515625" style="2" customWidth="1"/>
    <col min="7428" max="7428" width="12.28515625" style="2" customWidth="1"/>
    <col min="7429" max="7432" width="0" style="2" hidden="1" customWidth="1"/>
    <col min="7433" max="7433" width="12.5703125" style="2" customWidth="1"/>
    <col min="7434" max="7434" width="11.5703125" style="2" customWidth="1"/>
    <col min="7435" max="7680" width="9.140625" style="2"/>
    <col min="7681" max="7681" width="16.5703125" style="2" customWidth="1"/>
    <col min="7682" max="7682" width="21.28515625" style="2" customWidth="1"/>
    <col min="7683" max="7683" width="55.28515625" style="2" customWidth="1"/>
    <col min="7684" max="7684" width="12.28515625" style="2" customWidth="1"/>
    <col min="7685" max="7688" width="0" style="2" hidden="1" customWidth="1"/>
    <col min="7689" max="7689" width="12.5703125" style="2" customWidth="1"/>
    <col min="7690" max="7690" width="11.5703125" style="2" customWidth="1"/>
    <col min="7691" max="7936" width="9.140625" style="2"/>
    <col min="7937" max="7937" width="16.5703125" style="2" customWidth="1"/>
    <col min="7938" max="7938" width="21.28515625" style="2" customWidth="1"/>
    <col min="7939" max="7939" width="55.28515625" style="2" customWidth="1"/>
    <col min="7940" max="7940" width="12.28515625" style="2" customWidth="1"/>
    <col min="7941" max="7944" width="0" style="2" hidden="1" customWidth="1"/>
    <col min="7945" max="7945" width="12.5703125" style="2" customWidth="1"/>
    <col min="7946" max="7946" width="11.5703125" style="2" customWidth="1"/>
    <col min="7947" max="8192" width="9.140625" style="2"/>
    <col min="8193" max="8193" width="16.5703125" style="2" customWidth="1"/>
    <col min="8194" max="8194" width="21.28515625" style="2" customWidth="1"/>
    <col min="8195" max="8195" width="55.28515625" style="2" customWidth="1"/>
    <col min="8196" max="8196" width="12.28515625" style="2" customWidth="1"/>
    <col min="8197" max="8200" width="0" style="2" hidden="1" customWidth="1"/>
    <col min="8201" max="8201" width="12.5703125" style="2" customWidth="1"/>
    <col min="8202" max="8202" width="11.5703125" style="2" customWidth="1"/>
    <col min="8203" max="8448" width="9.140625" style="2"/>
    <col min="8449" max="8449" width="16.5703125" style="2" customWidth="1"/>
    <col min="8450" max="8450" width="21.28515625" style="2" customWidth="1"/>
    <col min="8451" max="8451" width="55.28515625" style="2" customWidth="1"/>
    <col min="8452" max="8452" width="12.28515625" style="2" customWidth="1"/>
    <col min="8453" max="8456" width="0" style="2" hidden="1" customWidth="1"/>
    <col min="8457" max="8457" width="12.5703125" style="2" customWidth="1"/>
    <col min="8458" max="8458" width="11.5703125" style="2" customWidth="1"/>
    <col min="8459" max="8704" width="9.140625" style="2"/>
    <col min="8705" max="8705" width="16.5703125" style="2" customWidth="1"/>
    <col min="8706" max="8706" width="21.28515625" style="2" customWidth="1"/>
    <col min="8707" max="8707" width="55.28515625" style="2" customWidth="1"/>
    <col min="8708" max="8708" width="12.28515625" style="2" customWidth="1"/>
    <col min="8709" max="8712" width="0" style="2" hidden="1" customWidth="1"/>
    <col min="8713" max="8713" width="12.5703125" style="2" customWidth="1"/>
    <col min="8714" max="8714" width="11.5703125" style="2" customWidth="1"/>
    <col min="8715" max="8960" width="9.140625" style="2"/>
    <col min="8961" max="8961" width="16.5703125" style="2" customWidth="1"/>
    <col min="8962" max="8962" width="21.28515625" style="2" customWidth="1"/>
    <col min="8963" max="8963" width="55.28515625" style="2" customWidth="1"/>
    <col min="8964" max="8964" width="12.28515625" style="2" customWidth="1"/>
    <col min="8965" max="8968" width="0" style="2" hidden="1" customWidth="1"/>
    <col min="8969" max="8969" width="12.5703125" style="2" customWidth="1"/>
    <col min="8970" max="8970" width="11.5703125" style="2" customWidth="1"/>
    <col min="8971" max="9216" width="9.140625" style="2"/>
    <col min="9217" max="9217" width="16.5703125" style="2" customWidth="1"/>
    <col min="9218" max="9218" width="21.28515625" style="2" customWidth="1"/>
    <col min="9219" max="9219" width="55.28515625" style="2" customWidth="1"/>
    <col min="9220" max="9220" width="12.28515625" style="2" customWidth="1"/>
    <col min="9221" max="9224" width="0" style="2" hidden="1" customWidth="1"/>
    <col min="9225" max="9225" width="12.5703125" style="2" customWidth="1"/>
    <col min="9226" max="9226" width="11.5703125" style="2" customWidth="1"/>
    <col min="9227" max="9472" width="9.140625" style="2"/>
    <col min="9473" max="9473" width="16.5703125" style="2" customWidth="1"/>
    <col min="9474" max="9474" width="21.28515625" style="2" customWidth="1"/>
    <col min="9475" max="9475" width="55.28515625" style="2" customWidth="1"/>
    <col min="9476" max="9476" width="12.28515625" style="2" customWidth="1"/>
    <col min="9477" max="9480" width="0" style="2" hidden="1" customWidth="1"/>
    <col min="9481" max="9481" width="12.5703125" style="2" customWidth="1"/>
    <col min="9482" max="9482" width="11.5703125" style="2" customWidth="1"/>
    <col min="9483" max="9728" width="9.140625" style="2"/>
    <col min="9729" max="9729" width="16.5703125" style="2" customWidth="1"/>
    <col min="9730" max="9730" width="21.28515625" style="2" customWidth="1"/>
    <col min="9731" max="9731" width="55.28515625" style="2" customWidth="1"/>
    <col min="9732" max="9732" width="12.28515625" style="2" customWidth="1"/>
    <col min="9733" max="9736" width="0" style="2" hidden="1" customWidth="1"/>
    <col min="9737" max="9737" width="12.5703125" style="2" customWidth="1"/>
    <col min="9738" max="9738" width="11.5703125" style="2" customWidth="1"/>
    <col min="9739" max="9984" width="9.140625" style="2"/>
    <col min="9985" max="9985" width="16.5703125" style="2" customWidth="1"/>
    <col min="9986" max="9986" width="21.28515625" style="2" customWidth="1"/>
    <col min="9987" max="9987" width="55.28515625" style="2" customWidth="1"/>
    <col min="9988" max="9988" width="12.28515625" style="2" customWidth="1"/>
    <col min="9989" max="9992" width="0" style="2" hidden="1" customWidth="1"/>
    <col min="9993" max="9993" width="12.5703125" style="2" customWidth="1"/>
    <col min="9994" max="9994" width="11.5703125" style="2" customWidth="1"/>
    <col min="9995" max="10240" width="9.140625" style="2"/>
    <col min="10241" max="10241" width="16.5703125" style="2" customWidth="1"/>
    <col min="10242" max="10242" width="21.28515625" style="2" customWidth="1"/>
    <col min="10243" max="10243" width="55.28515625" style="2" customWidth="1"/>
    <col min="10244" max="10244" width="12.28515625" style="2" customWidth="1"/>
    <col min="10245" max="10248" width="0" style="2" hidden="1" customWidth="1"/>
    <col min="10249" max="10249" width="12.5703125" style="2" customWidth="1"/>
    <col min="10250" max="10250" width="11.5703125" style="2" customWidth="1"/>
    <col min="10251" max="10496" width="9.140625" style="2"/>
    <col min="10497" max="10497" width="16.5703125" style="2" customWidth="1"/>
    <col min="10498" max="10498" width="21.28515625" style="2" customWidth="1"/>
    <col min="10499" max="10499" width="55.28515625" style="2" customWidth="1"/>
    <col min="10500" max="10500" width="12.28515625" style="2" customWidth="1"/>
    <col min="10501" max="10504" width="0" style="2" hidden="1" customWidth="1"/>
    <col min="10505" max="10505" width="12.5703125" style="2" customWidth="1"/>
    <col min="10506" max="10506" width="11.5703125" style="2" customWidth="1"/>
    <col min="10507" max="10752" width="9.140625" style="2"/>
    <col min="10753" max="10753" width="16.5703125" style="2" customWidth="1"/>
    <col min="10754" max="10754" width="21.28515625" style="2" customWidth="1"/>
    <col min="10755" max="10755" width="55.28515625" style="2" customWidth="1"/>
    <col min="10756" max="10756" width="12.28515625" style="2" customWidth="1"/>
    <col min="10757" max="10760" width="0" style="2" hidden="1" customWidth="1"/>
    <col min="10761" max="10761" width="12.5703125" style="2" customWidth="1"/>
    <col min="10762" max="10762" width="11.5703125" style="2" customWidth="1"/>
    <col min="10763" max="11008" width="9.140625" style="2"/>
    <col min="11009" max="11009" width="16.5703125" style="2" customWidth="1"/>
    <col min="11010" max="11010" width="21.28515625" style="2" customWidth="1"/>
    <col min="11011" max="11011" width="55.28515625" style="2" customWidth="1"/>
    <col min="11012" max="11012" width="12.28515625" style="2" customWidth="1"/>
    <col min="11013" max="11016" width="0" style="2" hidden="1" customWidth="1"/>
    <col min="11017" max="11017" width="12.5703125" style="2" customWidth="1"/>
    <col min="11018" max="11018" width="11.5703125" style="2" customWidth="1"/>
    <col min="11019" max="11264" width="9.140625" style="2"/>
    <col min="11265" max="11265" width="16.5703125" style="2" customWidth="1"/>
    <col min="11266" max="11266" width="21.28515625" style="2" customWidth="1"/>
    <col min="11267" max="11267" width="55.28515625" style="2" customWidth="1"/>
    <col min="11268" max="11268" width="12.28515625" style="2" customWidth="1"/>
    <col min="11269" max="11272" width="0" style="2" hidden="1" customWidth="1"/>
    <col min="11273" max="11273" width="12.5703125" style="2" customWidth="1"/>
    <col min="11274" max="11274" width="11.5703125" style="2" customWidth="1"/>
    <col min="11275" max="11520" width="9.140625" style="2"/>
    <col min="11521" max="11521" width="16.5703125" style="2" customWidth="1"/>
    <col min="11522" max="11522" width="21.28515625" style="2" customWidth="1"/>
    <col min="11523" max="11523" width="55.28515625" style="2" customWidth="1"/>
    <col min="11524" max="11524" width="12.28515625" style="2" customWidth="1"/>
    <col min="11525" max="11528" width="0" style="2" hidden="1" customWidth="1"/>
    <col min="11529" max="11529" width="12.5703125" style="2" customWidth="1"/>
    <col min="11530" max="11530" width="11.5703125" style="2" customWidth="1"/>
    <col min="11531" max="11776" width="9.140625" style="2"/>
    <col min="11777" max="11777" width="16.5703125" style="2" customWidth="1"/>
    <col min="11778" max="11778" width="21.28515625" style="2" customWidth="1"/>
    <col min="11779" max="11779" width="55.28515625" style="2" customWidth="1"/>
    <col min="11780" max="11780" width="12.28515625" style="2" customWidth="1"/>
    <col min="11781" max="11784" width="0" style="2" hidden="1" customWidth="1"/>
    <col min="11785" max="11785" width="12.5703125" style="2" customWidth="1"/>
    <col min="11786" max="11786" width="11.5703125" style="2" customWidth="1"/>
    <col min="11787" max="12032" width="9.140625" style="2"/>
    <col min="12033" max="12033" width="16.5703125" style="2" customWidth="1"/>
    <col min="12034" max="12034" width="21.28515625" style="2" customWidth="1"/>
    <col min="12035" max="12035" width="55.28515625" style="2" customWidth="1"/>
    <col min="12036" max="12036" width="12.28515625" style="2" customWidth="1"/>
    <col min="12037" max="12040" width="0" style="2" hidden="1" customWidth="1"/>
    <col min="12041" max="12041" width="12.5703125" style="2" customWidth="1"/>
    <col min="12042" max="12042" width="11.5703125" style="2" customWidth="1"/>
    <col min="12043" max="12288" width="9.140625" style="2"/>
    <col min="12289" max="12289" width="16.5703125" style="2" customWidth="1"/>
    <col min="12290" max="12290" width="21.28515625" style="2" customWidth="1"/>
    <col min="12291" max="12291" width="55.28515625" style="2" customWidth="1"/>
    <col min="12292" max="12292" width="12.28515625" style="2" customWidth="1"/>
    <col min="12293" max="12296" width="0" style="2" hidden="1" customWidth="1"/>
    <col min="12297" max="12297" width="12.5703125" style="2" customWidth="1"/>
    <col min="12298" max="12298" width="11.5703125" style="2" customWidth="1"/>
    <col min="12299" max="12544" width="9.140625" style="2"/>
    <col min="12545" max="12545" width="16.5703125" style="2" customWidth="1"/>
    <col min="12546" max="12546" width="21.28515625" style="2" customWidth="1"/>
    <col min="12547" max="12547" width="55.28515625" style="2" customWidth="1"/>
    <col min="12548" max="12548" width="12.28515625" style="2" customWidth="1"/>
    <col min="12549" max="12552" width="0" style="2" hidden="1" customWidth="1"/>
    <col min="12553" max="12553" width="12.5703125" style="2" customWidth="1"/>
    <col min="12554" max="12554" width="11.5703125" style="2" customWidth="1"/>
    <col min="12555" max="12800" width="9.140625" style="2"/>
    <col min="12801" max="12801" width="16.5703125" style="2" customWidth="1"/>
    <col min="12802" max="12802" width="21.28515625" style="2" customWidth="1"/>
    <col min="12803" max="12803" width="55.28515625" style="2" customWidth="1"/>
    <col min="12804" max="12804" width="12.28515625" style="2" customWidth="1"/>
    <col min="12805" max="12808" width="0" style="2" hidden="1" customWidth="1"/>
    <col min="12809" max="12809" width="12.5703125" style="2" customWidth="1"/>
    <col min="12810" max="12810" width="11.5703125" style="2" customWidth="1"/>
    <col min="12811" max="13056" width="9.140625" style="2"/>
    <col min="13057" max="13057" width="16.5703125" style="2" customWidth="1"/>
    <col min="13058" max="13058" width="21.28515625" style="2" customWidth="1"/>
    <col min="13059" max="13059" width="55.28515625" style="2" customWidth="1"/>
    <col min="13060" max="13060" width="12.28515625" style="2" customWidth="1"/>
    <col min="13061" max="13064" width="0" style="2" hidden="1" customWidth="1"/>
    <col min="13065" max="13065" width="12.5703125" style="2" customWidth="1"/>
    <col min="13066" max="13066" width="11.5703125" style="2" customWidth="1"/>
    <col min="13067" max="13312" width="9.140625" style="2"/>
    <col min="13313" max="13313" width="16.5703125" style="2" customWidth="1"/>
    <col min="13314" max="13314" width="21.28515625" style="2" customWidth="1"/>
    <col min="13315" max="13315" width="55.28515625" style="2" customWidth="1"/>
    <col min="13316" max="13316" width="12.28515625" style="2" customWidth="1"/>
    <col min="13317" max="13320" width="0" style="2" hidden="1" customWidth="1"/>
    <col min="13321" max="13321" width="12.5703125" style="2" customWidth="1"/>
    <col min="13322" max="13322" width="11.5703125" style="2" customWidth="1"/>
    <col min="13323" max="13568" width="9.140625" style="2"/>
    <col min="13569" max="13569" width="16.5703125" style="2" customWidth="1"/>
    <col min="13570" max="13570" width="21.28515625" style="2" customWidth="1"/>
    <col min="13571" max="13571" width="55.28515625" style="2" customWidth="1"/>
    <col min="13572" max="13572" width="12.28515625" style="2" customWidth="1"/>
    <col min="13573" max="13576" width="0" style="2" hidden="1" customWidth="1"/>
    <col min="13577" max="13577" width="12.5703125" style="2" customWidth="1"/>
    <col min="13578" max="13578" width="11.5703125" style="2" customWidth="1"/>
    <col min="13579" max="13824" width="9.140625" style="2"/>
    <col min="13825" max="13825" width="16.5703125" style="2" customWidth="1"/>
    <col min="13826" max="13826" width="21.28515625" style="2" customWidth="1"/>
    <col min="13827" max="13827" width="55.28515625" style="2" customWidth="1"/>
    <col min="13828" max="13828" width="12.28515625" style="2" customWidth="1"/>
    <col min="13829" max="13832" width="0" style="2" hidden="1" customWidth="1"/>
    <col min="13833" max="13833" width="12.5703125" style="2" customWidth="1"/>
    <col min="13834" max="13834" width="11.5703125" style="2" customWidth="1"/>
    <col min="13835" max="14080" width="9.140625" style="2"/>
    <col min="14081" max="14081" width="16.5703125" style="2" customWidth="1"/>
    <col min="14082" max="14082" width="21.28515625" style="2" customWidth="1"/>
    <col min="14083" max="14083" width="55.28515625" style="2" customWidth="1"/>
    <col min="14084" max="14084" width="12.28515625" style="2" customWidth="1"/>
    <col min="14085" max="14088" width="0" style="2" hidden="1" customWidth="1"/>
    <col min="14089" max="14089" width="12.5703125" style="2" customWidth="1"/>
    <col min="14090" max="14090" width="11.5703125" style="2" customWidth="1"/>
    <col min="14091" max="14336" width="9.140625" style="2"/>
    <col min="14337" max="14337" width="16.5703125" style="2" customWidth="1"/>
    <col min="14338" max="14338" width="21.28515625" style="2" customWidth="1"/>
    <col min="14339" max="14339" width="55.28515625" style="2" customWidth="1"/>
    <col min="14340" max="14340" width="12.28515625" style="2" customWidth="1"/>
    <col min="14341" max="14344" width="0" style="2" hidden="1" customWidth="1"/>
    <col min="14345" max="14345" width="12.5703125" style="2" customWidth="1"/>
    <col min="14346" max="14346" width="11.5703125" style="2" customWidth="1"/>
    <col min="14347" max="14592" width="9.140625" style="2"/>
    <col min="14593" max="14593" width="16.5703125" style="2" customWidth="1"/>
    <col min="14594" max="14594" width="21.28515625" style="2" customWidth="1"/>
    <col min="14595" max="14595" width="55.28515625" style="2" customWidth="1"/>
    <col min="14596" max="14596" width="12.28515625" style="2" customWidth="1"/>
    <col min="14597" max="14600" width="0" style="2" hidden="1" customWidth="1"/>
    <col min="14601" max="14601" width="12.5703125" style="2" customWidth="1"/>
    <col min="14602" max="14602" width="11.5703125" style="2" customWidth="1"/>
    <col min="14603" max="14848" width="9.140625" style="2"/>
    <col min="14849" max="14849" width="16.5703125" style="2" customWidth="1"/>
    <col min="14850" max="14850" width="21.28515625" style="2" customWidth="1"/>
    <col min="14851" max="14851" width="55.28515625" style="2" customWidth="1"/>
    <col min="14852" max="14852" width="12.28515625" style="2" customWidth="1"/>
    <col min="14853" max="14856" width="0" style="2" hidden="1" customWidth="1"/>
    <col min="14857" max="14857" width="12.5703125" style="2" customWidth="1"/>
    <col min="14858" max="14858" width="11.5703125" style="2" customWidth="1"/>
    <col min="14859" max="15104" width="9.140625" style="2"/>
    <col min="15105" max="15105" width="16.5703125" style="2" customWidth="1"/>
    <col min="15106" max="15106" width="21.28515625" style="2" customWidth="1"/>
    <col min="15107" max="15107" width="55.28515625" style="2" customWidth="1"/>
    <col min="15108" max="15108" width="12.28515625" style="2" customWidth="1"/>
    <col min="15109" max="15112" width="0" style="2" hidden="1" customWidth="1"/>
    <col min="15113" max="15113" width="12.5703125" style="2" customWidth="1"/>
    <col min="15114" max="15114" width="11.5703125" style="2" customWidth="1"/>
    <col min="15115" max="15360" width="9.140625" style="2"/>
    <col min="15361" max="15361" width="16.5703125" style="2" customWidth="1"/>
    <col min="15362" max="15362" width="21.28515625" style="2" customWidth="1"/>
    <col min="15363" max="15363" width="55.28515625" style="2" customWidth="1"/>
    <col min="15364" max="15364" width="12.28515625" style="2" customWidth="1"/>
    <col min="15365" max="15368" width="0" style="2" hidden="1" customWidth="1"/>
    <col min="15369" max="15369" width="12.5703125" style="2" customWidth="1"/>
    <col min="15370" max="15370" width="11.5703125" style="2" customWidth="1"/>
    <col min="15371" max="15616" width="9.140625" style="2"/>
    <col min="15617" max="15617" width="16.5703125" style="2" customWidth="1"/>
    <col min="15618" max="15618" width="21.28515625" style="2" customWidth="1"/>
    <col min="15619" max="15619" width="55.28515625" style="2" customWidth="1"/>
    <col min="15620" max="15620" width="12.28515625" style="2" customWidth="1"/>
    <col min="15621" max="15624" width="0" style="2" hidden="1" customWidth="1"/>
    <col min="15625" max="15625" width="12.5703125" style="2" customWidth="1"/>
    <col min="15626" max="15626" width="11.5703125" style="2" customWidth="1"/>
    <col min="15627" max="15872" width="9.140625" style="2"/>
    <col min="15873" max="15873" width="16.5703125" style="2" customWidth="1"/>
    <col min="15874" max="15874" width="21.28515625" style="2" customWidth="1"/>
    <col min="15875" max="15875" width="55.28515625" style="2" customWidth="1"/>
    <col min="15876" max="15876" width="12.28515625" style="2" customWidth="1"/>
    <col min="15877" max="15880" width="0" style="2" hidden="1" customWidth="1"/>
    <col min="15881" max="15881" width="12.5703125" style="2" customWidth="1"/>
    <col min="15882" max="15882" width="11.5703125" style="2" customWidth="1"/>
    <col min="15883" max="16128" width="9.140625" style="2"/>
    <col min="16129" max="16129" width="16.5703125" style="2" customWidth="1"/>
    <col min="16130" max="16130" width="21.28515625" style="2" customWidth="1"/>
    <col min="16131" max="16131" width="55.28515625" style="2" customWidth="1"/>
    <col min="16132" max="16132" width="12.28515625" style="2" customWidth="1"/>
    <col min="16133" max="16136" width="0" style="2" hidden="1" customWidth="1"/>
    <col min="16137" max="16137" width="12.5703125" style="2" customWidth="1"/>
    <col min="16138" max="16138" width="11.5703125" style="2" customWidth="1"/>
    <col min="16139" max="16384" width="9.140625" style="2"/>
  </cols>
  <sheetData>
    <row r="1" spans="1:10" x14ac:dyDescent="0.25">
      <c r="B1" s="97"/>
      <c r="C1" s="97"/>
      <c r="D1" s="97"/>
      <c r="I1" s="107" t="s">
        <v>383</v>
      </c>
      <c r="J1" s="107"/>
    </row>
    <row r="2" spans="1:10" x14ac:dyDescent="0.25">
      <c r="B2" s="97"/>
      <c r="C2" s="97"/>
      <c r="D2" s="97"/>
    </row>
    <row r="3" spans="1:10" x14ac:dyDescent="0.25">
      <c r="A3" s="45"/>
      <c r="B3" s="1"/>
      <c r="C3" s="112" t="s">
        <v>0</v>
      </c>
      <c r="D3" s="112"/>
      <c r="E3" s="112"/>
      <c r="F3" s="112"/>
      <c r="G3" s="112"/>
      <c r="H3" s="112"/>
      <c r="I3" s="112"/>
      <c r="J3" s="112"/>
    </row>
    <row r="4" spans="1:10" ht="20.25" customHeight="1" x14ac:dyDescent="0.25">
      <c r="A4" s="3"/>
      <c r="C4" s="113" t="s">
        <v>168</v>
      </c>
      <c r="D4" s="113"/>
      <c r="E4" s="113"/>
      <c r="F4" s="113"/>
      <c r="G4" s="113"/>
      <c r="H4" s="113"/>
      <c r="I4" s="113"/>
      <c r="J4" s="113"/>
    </row>
    <row r="5" spans="1:10" x14ac:dyDescent="0.25">
      <c r="A5" s="4"/>
      <c r="B5" s="4"/>
      <c r="C5" s="114" t="s">
        <v>376</v>
      </c>
      <c r="D5" s="114"/>
      <c r="E5" s="114"/>
      <c r="F5" s="114"/>
      <c r="G5" s="114"/>
      <c r="H5" s="114"/>
      <c r="I5" s="114"/>
      <c r="J5" s="114"/>
    </row>
    <row r="6" spans="1:10" ht="15.75" hidden="1" x14ac:dyDescent="0.25">
      <c r="C6" s="117"/>
      <c r="D6" s="117"/>
    </row>
    <row r="7" spans="1:10" ht="15" hidden="1" customHeight="1" x14ac:dyDescent="0.25"/>
    <row r="8" spans="1:10" ht="15" customHeight="1" x14ac:dyDescent="0.25"/>
    <row r="9" spans="1:10" ht="54" customHeight="1" x14ac:dyDescent="0.25">
      <c r="A9" s="115" t="s">
        <v>375</v>
      </c>
      <c r="B9" s="115"/>
      <c r="C9" s="115"/>
      <c r="D9" s="115"/>
      <c r="E9" s="115"/>
      <c r="F9" s="115"/>
      <c r="G9" s="115"/>
      <c r="H9" s="115"/>
      <c r="I9" s="115"/>
      <c r="J9" s="115"/>
    </row>
    <row r="10" spans="1:10" ht="18" hidden="1" customHeight="1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s="7" customFormat="1" ht="20.25" customHeight="1" x14ac:dyDescent="0.3">
      <c r="A11" s="6"/>
      <c r="B11" s="6"/>
      <c r="C11" s="6"/>
      <c r="J11" s="8" t="s">
        <v>1</v>
      </c>
    </row>
    <row r="12" spans="1:10" ht="32.25" customHeight="1" x14ac:dyDescent="0.25">
      <c r="A12" s="108" t="s">
        <v>2</v>
      </c>
      <c r="B12" s="108"/>
      <c r="C12" s="109" t="s">
        <v>3</v>
      </c>
      <c r="D12" s="110">
        <v>2021</v>
      </c>
      <c r="E12" s="70"/>
      <c r="F12" s="70"/>
      <c r="G12"/>
      <c r="H12" s="70"/>
      <c r="I12" s="110">
        <v>2022</v>
      </c>
      <c r="J12" s="110">
        <v>2023</v>
      </c>
    </row>
    <row r="13" spans="1:10" ht="54.75" customHeight="1" x14ac:dyDescent="0.25">
      <c r="A13" s="71" t="s">
        <v>249</v>
      </c>
      <c r="B13" s="72" t="s">
        <v>250</v>
      </c>
      <c r="C13" s="109"/>
      <c r="D13" s="111"/>
      <c r="E13" s="73"/>
      <c r="F13" s="73"/>
      <c r="G13" s="73"/>
      <c r="H13" s="73"/>
      <c r="I13" s="111"/>
      <c r="J13" s="111"/>
    </row>
    <row r="14" spans="1:10" ht="22.5" customHeight="1" x14ac:dyDescent="0.25">
      <c r="A14" s="9" t="s">
        <v>5</v>
      </c>
      <c r="B14" s="10" t="s">
        <v>6</v>
      </c>
      <c r="C14" s="11" t="s">
        <v>7</v>
      </c>
      <c r="D14" s="12">
        <f>D15+D23+D27</f>
        <v>79447.399999999994</v>
      </c>
      <c r="E14" s="23"/>
      <c r="F14" s="23"/>
      <c r="G14" s="23"/>
      <c r="H14" s="23"/>
      <c r="I14" s="12">
        <f>I15+I23+I27</f>
        <v>82415.3</v>
      </c>
      <c r="J14" s="12">
        <f>J15+J23</f>
        <v>85909.3</v>
      </c>
    </row>
    <row r="15" spans="1:10" ht="33" customHeight="1" x14ac:dyDescent="0.25">
      <c r="A15" s="9" t="s">
        <v>5</v>
      </c>
      <c r="B15" s="10" t="s">
        <v>8</v>
      </c>
      <c r="C15" s="11" t="s">
        <v>9</v>
      </c>
      <c r="D15" s="12">
        <v>78727.399999999994</v>
      </c>
      <c r="E15" s="23"/>
      <c r="F15" s="23"/>
      <c r="G15" s="23"/>
      <c r="H15" s="23"/>
      <c r="I15" s="12">
        <v>81585.3</v>
      </c>
      <c r="J15" s="12">
        <v>85109.3</v>
      </c>
    </row>
    <row r="16" spans="1:10" ht="39" customHeight="1" x14ac:dyDescent="0.25">
      <c r="A16" s="9" t="s">
        <v>10</v>
      </c>
      <c r="B16" s="10" t="s">
        <v>11</v>
      </c>
      <c r="C16" s="11" t="s">
        <v>12</v>
      </c>
      <c r="D16" s="12">
        <f>D17+D19</f>
        <v>78627.399999999994</v>
      </c>
      <c r="E16" s="23"/>
      <c r="F16" s="23"/>
      <c r="G16" s="23"/>
      <c r="H16" s="23"/>
      <c r="I16" s="12">
        <f>I17+I19</f>
        <v>81385.3</v>
      </c>
      <c r="J16" s="12">
        <f>J17+J19</f>
        <v>84853.9</v>
      </c>
    </row>
    <row r="17" spans="1:10" ht="42.75" customHeight="1" x14ac:dyDescent="0.25">
      <c r="A17" s="13" t="s">
        <v>10</v>
      </c>
      <c r="B17" s="14" t="s">
        <v>13</v>
      </c>
      <c r="C17" s="15" t="s">
        <v>14</v>
      </c>
      <c r="D17" s="16">
        <f>D18</f>
        <v>60027.4</v>
      </c>
      <c r="E17" s="23"/>
      <c r="F17" s="23"/>
      <c r="G17" s="23"/>
      <c r="H17" s="23"/>
      <c r="I17" s="16">
        <f>I18</f>
        <v>63885.3</v>
      </c>
      <c r="J17" s="16">
        <f>J18</f>
        <v>65153.9</v>
      </c>
    </row>
    <row r="18" spans="1:10" ht="36" customHeight="1" x14ac:dyDescent="0.25">
      <c r="A18" s="13" t="s">
        <v>10</v>
      </c>
      <c r="B18" s="14" t="s">
        <v>15</v>
      </c>
      <c r="C18" s="20" t="s">
        <v>14</v>
      </c>
      <c r="D18" s="16">
        <v>60027.4</v>
      </c>
      <c r="E18"/>
      <c r="F18"/>
      <c r="G18"/>
      <c r="H18"/>
      <c r="I18" s="21">
        <v>63885.3</v>
      </c>
      <c r="J18" s="21">
        <v>65153.9</v>
      </c>
    </row>
    <row r="19" spans="1:10" ht="54.75" customHeight="1" x14ac:dyDescent="0.25">
      <c r="A19" s="13" t="s">
        <v>10</v>
      </c>
      <c r="B19" s="19" t="s">
        <v>16</v>
      </c>
      <c r="C19" s="20" t="s">
        <v>17</v>
      </c>
      <c r="D19" s="21">
        <v>18600</v>
      </c>
      <c r="E19" s="21"/>
      <c r="F19" s="21"/>
      <c r="G19" s="21"/>
      <c r="H19" s="21"/>
      <c r="I19" s="21">
        <f>I20</f>
        <v>17500</v>
      </c>
      <c r="J19" s="21">
        <f>J20</f>
        <v>19700</v>
      </c>
    </row>
    <row r="20" spans="1:10" ht="69.75" customHeight="1" x14ac:dyDescent="0.25">
      <c r="A20" s="19" t="s">
        <v>10</v>
      </c>
      <c r="B20" s="19" t="s">
        <v>18</v>
      </c>
      <c r="C20" s="20" t="s">
        <v>170</v>
      </c>
      <c r="D20" s="21">
        <v>18600</v>
      </c>
      <c r="E20"/>
      <c r="F20" s="23"/>
      <c r="G20" s="23"/>
      <c r="H20" s="23"/>
      <c r="I20" s="21">
        <v>17500</v>
      </c>
      <c r="J20" s="21">
        <v>19700</v>
      </c>
    </row>
    <row r="21" spans="1:10" ht="32.25" customHeight="1" x14ac:dyDescent="0.25">
      <c r="A21" s="9" t="s">
        <v>10</v>
      </c>
      <c r="B21" s="10" t="s">
        <v>19</v>
      </c>
      <c r="C21" s="47" t="s">
        <v>171</v>
      </c>
      <c r="D21" s="12">
        <f>D22</f>
        <v>100</v>
      </c>
      <c r="E21" s="23"/>
      <c r="F21" s="23"/>
      <c r="G21" s="23"/>
      <c r="H21" s="23"/>
      <c r="I21" s="12">
        <f t="shared" ref="I21:J21" si="0">I22</f>
        <v>200</v>
      </c>
      <c r="J21" s="12">
        <f t="shared" si="0"/>
        <v>250</v>
      </c>
    </row>
    <row r="22" spans="1:10" ht="48" customHeight="1" x14ac:dyDescent="0.25">
      <c r="A22" s="13" t="s">
        <v>10</v>
      </c>
      <c r="B22" s="14" t="s">
        <v>20</v>
      </c>
      <c r="C22" s="48" t="s">
        <v>172</v>
      </c>
      <c r="D22" s="16">
        <v>100</v>
      </c>
      <c r="E22" s="23"/>
      <c r="F22" s="23"/>
      <c r="G22" s="23"/>
      <c r="H22" s="23"/>
      <c r="I22" s="16">
        <v>200</v>
      </c>
      <c r="J22" s="16">
        <v>250</v>
      </c>
    </row>
    <row r="23" spans="1:10" ht="40.5" customHeight="1" x14ac:dyDescent="0.25">
      <c r="A23" s="9" t="s">
        <v>5</v>
      </c>
      <c r="B23" s="10" t="s">
        <v>21</v>
      </c>
      <c r="C23" s="47" t="s">
        <v>251</v>
      </c>
      <c r="D23" s="12">
        <f>D24</f>
        <v>600</v>
      </c>
      <c r="E23" s="23"/>
      <c r="F23" s="23"/>
      <c r="G23" s="23"/>
      <c r="H23" s="23"/>
      <c r="I23" s="12">
        <f t="shared" ref="I23:J24" si="1">I24</f>
        <v>700</v>
      </c>
      <c r="J23" s="12">
        <f t="shared" si="1"/>
        <v>800</v>
      </c>
    </row>
    <row r="24" spans="1:10" ht="27.75" customHeight="1" x14ac:dyDescent="0.25">
      <c r="A24" s="13" t="s">
        <v>5</v>
      </c>
      <c r="B24" s="14" t="s">
        <v>22</v>
      </c>
      <c r="C24" s="48" t="s">
        <v>23</v>
      </c>
      <c r="D24" s="16">
        <f>D25</f>
        <v>600</v>
      </c>
      <c r="E24" s="23"/>
      <c r="F24" s="23"/>
      <c r="G24" s="23"/>
      <c r="H24" s="23"/>
      <c r="I24" s="16">
        <f t="shared" si="1"/>
        <v>700</v>
      </c>
      <c r="J24" s="16">
        <f t="shared" si="1"/>
        <v>800</v>
      </c>
    </row>
    <row r="25" spans="1:10" ht="54" customHeight="1" x14ac:dyDescent="0.25">
      <c r="A25" s="49" t="s">
        <v>5</v>
      </c>
      <c r="B25" s="19" t="s">
        <v>24</v>
      </c>
      <c r="C25" s="50" t="s">
        <v>173</v>
      </c>
      <c r="D25" s="21">
        <f>D26</f>
        <v>600</v>
      </c>
      <c r="E25" s="23"/>
      <c r="F25" s="23"/>
      <c r="G25" s="23"/>
      <c r="H25" s="23"/>
      <c r="I25" s="21">
        <f t="shared" ref="I25:J25" si="2">I26</f>
        <v>700</v>
      </c>
      <c r="J25" s="21">
        <f t="shared" si="2"/>
        <v>800</v>
      </c>
    </row>
    <row r="26" spans="1:10" ht="79.5" customHeight="1" x14ac:dyDescent="0.25">
      <c r="A26" s="49" t="s">
        <v>174</v>
      </c>
      <c r="B26" s="19" t="s">
        <v>175</v>
      </c>
      <c r="C26" s="50" t="s">
        <v>176</v>
      </c>
      <c r="D26" s="21">
        <v>600</v>
      </c>
      <c r="E26" s="23"/>
      <c r="F26" s="23"/>
      <c r="G26" s="23"/>
      <c r="H26" s="23"/>
      <c r="I26" s="21">
        <v>700</v>
      </c>
      <c r="J26" s="21">
        <v>800</v>
      </c>
    </row>
    <row r="27" spans="1:10" ht="26.25" customHeight="1" x14ac:dyDescent="0.25">
      <c r="A27" s="9" t="s">
        <v>5</v>
      </c>
      <c r="B27" s="10" t="s">
        <v>25</v>
      </c>
      <c r="C27" s="47" t="s">
        <v>26</v>
      </c>
      <c r="D27" s="12">
        <f>D28</f>
        <v>120</v>
      </c>
      <c r="E27" s="12"/>
      <c r="F27" s="12"/>
      <c r="G27" s="12"/>
      <c r="H27" s="12"/>
      <c r="I27" s="12">
        <f>I28</f>
        <v>130</v>
      </c>
      <c r="J27" s="12">
        <f>J28</f>
        <v>140</v>
      </c>
    </row>
    <row r="28" spans="1:10" ht="54" customHeight="1" x14ac:dyDescent="0.25">
      <c r="A28" s="22" t="s">
        <v>5</v>
      </c>
      <c r="B28" s="14" t="s">
        <v>368</v>
      </c>
      <c r="C28" s="50" t="s">
        <v>371</v>
      </c>
      <c r="D28" s="21">
        <f>D29</f>
        <v>120</v>
      </c>
      <c r="E28" s="21"/>
      <c r="F28" s="21"/>
      <c r="G28" s="21"/>
      <c r="H28" s="21"/>
      <c r="I28" s="21">
        <f>I29</f>
        <v>130</v>
      </c>
      <c r="J28" s="21">
        <f>J29</f>
        <v>140</v>
      </c>
    </row>
    <row r="29" spans="1:10" ht="80.25" customHeight="1" x14ac:dyDescent="0.25">
      <c r="A29" s="22" t="s">
        <v>5</v>
      </c>
      <c r="B29" s="14" t="s">
        <v>369</v>
      </c>
      <c r="C29" s="48" t="s">
        <v>370</v>
      </c>
      <c r="D29" s="21">
        <v>120</v>
      </c>
      <c r="E29" s="23"/>
      <c r="F29" s="23"/>
      <c r="G29" s="23"/>
      <c r="H29" s="23"/>
      <c r="I29" s="21">
        <v>130</v>
      </c>
      <c r="J29" s="21">
        <v>140</v>
      </c>
    </row>
    <row r="30" spans="1:10" ht="29.25" customHeight="1" x14ac:dyDescent="0.25">
      <c r="A30" s="9" t="s">
        <v>5</v>
      </c>
      <c r="B30" s="10" t="s">
        <v>28</v>
      </c>
      <c r="C30" s="47" t="s">
        <v>29</v>
      </c>
      <c r="D30" s="12">
        <f>D31</f>
        <v>17656.900000000001</v>
      </c>
      <c r="E30" s="23"/>
      <c r="F30" s="23"/>
      <c r="G30" s="23"/>
      <c r="H30" s="23"/>
      <c r="I30" s="12">
        <f t="shared" ref="I30:J32" si="3">I31</f>
        <v>18506.600000000002</v>
      </c>
      <c r="J30" s="12">
        <f t="shared" si="3"/>
        <v>19246.800000000003</v>
      </c>
    </row>
    <row r="31" spans="1:10" ht="40.5" customHeight="1" x14ac:dyDescent="0.25">
      <c r="A31" s="9" t="s">
        <v>5</v>
      </c>
      <c r="B31" s="10" t="s">
        <v>30</v>
      </c>
      <c r="C31" s="47" t="s">
        <v>31</v>
      </c>
      <c r="D31" s="12">
        <f>D32</f>
        <v>17656.900000000001</v>
      </c>
      <c r="E31" s="12"/>
      <c r="F31" s="12"/>
      <c r="G31" s="12"/>
      <c r="H31" s="12"/>
      <c r="I31" s="12">
        <f t="shared" si="3"/>
        <v>18506.600000000002</v>
      </c>
      <c r="J31" s="12">
        <f t="shared" si="3"/>
        <v>19246.800000000003</v>
      </c>
    </row>
    <row r="32" spans="1:10" ht="37.5" customHeight="1" x14ac:dyDescent="0.25">
      <c r="A32" s="9" t="s">
        <v>5</v>
      </c>
      <c r="B32" s="10" t="s">
        <v>252</v>
      </c>
      <c r="C32" s="46" t="s">
        <v>167</v>
      </c>
      <c r="D32" s="12">
        <f>D33</f>
        <v>17656.900000000001</v>
      </c>
      <c r="E32" s="23"/>
      <c r="F32" s="23"/>
      <c r="G32" s="23"/>
      <c r="H32" s="23"/>
      <c r="I32" s="12">
        <f t="shared" si="3"/>
        <v>18506.600000000002</v>
      </c>
      <c r="J32" s="12">
        <f t="shared" si="3"/>
        <v>19246.800000000003</v>
      </c>
    </row>
    <row r="33" spans="1:10" ht="52.5" customHeight="1" x14ac:dyDescent="0.25">
      <c r="A33" s="9" t="s">
        <v>5</v>
      </c>
      <c r="B33" s="10" t="s">
        <v>253</v>
      </c>
      <c r="C33" s="47" t="s">
        <v>32</v>
      </c>
      <c r="D33" s="12">
        <f>D34+D37</f>
        <v>17656.900000000001</v>
      </c>
      <c r="E33" s="23"/>
      <c r="F33" s="23"/>
      <c r="G33" s="23"/>
      <c r="H33" s="23"/>
      <c r="I33" s="12">
        <f>I34+I37</f>
        <v>18506.600000000002</v>
      </c>
      <c r="J33" s="12">
        <f>J34+J37</f>
        <v>19246.800000000003</v>
      </c>
    </row>
    <row r="34" spans="1:10" ht="60" x14ac:dyDescent="0.25">
      <c r="A34" s="22" t="s">
        <v>27</v>
      </c>
      <c r="B34" s="19" t="s">
        <v>254</v>
      </c>
      <c r="C34" s="48" t="s">
        <v>177</v>
      </c>
      <c r="D34" s="16">
        <f>D35+D36</f>
        <v>3751.1000000000004</v>
      </c>
      <c r="E34" s="51"/>
      <c r="F34" s="51"/>
      <c r="G34" s="51"/>
      <c r="H34" s="51"/>
      <c r="I34" s="16">
        <f>I35+I36</f>
        <v>4044.9</v>
      </c>
      <c r="J34" s="16">
        <f>J35+J36</f>
        <v>4206.5</v>
      </c>
    </row>
    <row r="35" spans="1:10" ht="75" x14ac:dyDescent="0.25">
      <c r="A35" s="19" t="s">
        <v>27</v>
      </c>
      <c r="B35" s="19" t="s">
        <v>255</v>
      </c>
      <c r="C35" s="50" t="s">
        <v>33</v>
      </c>
      <c r="D35" s="21">
        <v>3743.3</v>
      </c>
      <c r="E35" s="51"/>
      <c r="F35" s="51"/>
      <c r="G35" s="51"/>
      <c r="H35" s="51"/>
      <c r="I35" s="21">
        <v>4036.8</v>
      </c>
      <c r="J35" s="21">
        <v>4198.1000000000004</v>
      </c>
    </row>
    <row r="36" spans="1:10" ht="105" x14ac:dyDescent="0.25">
      <c r="A36" s="19" t="s">
        <v>27</v>
      </c>
      <c r="B36" s="19" t="s">
        <v>256</v>
      </c>
      <c r="C36" s="50" t="s">
        <v>178</v>
      </c>
      <c r="D36" s="21">
        <v>7.8</v>
      </c>
      <c r="E36" s="23"/>
      <c r="F36" s="23"/>
      <c r="G36" s="23"/>
      <c r="H36" s="23"/>
      <c r="I36" s="21">
        <v>8.1</v>
      </c>
      <c r="J36" s="21">
        <v>8.4</v>
      </c>
    </row>
    <row r="37" spans="1:10" ht="57" x14ac:dyDescent="0.25">
      <c r="A37" s="17" t="s">
        <v>5</v>
      </c>
      <c r="B37" s="17" t="s">
        <v>257</v>
      </c>
      <c r="C37" s="46" t="s">
        <v>206</v>
      </c>
      <c r="D37" s="18">
        <f>D38</f>
        <v>13905.8</v>
      </c>
      <c r="E37" s="23"/>
      <c r="F37" s="23"/>
      <c r="G37" s="23"/>
      <c r="H37" s="23"/>
      <c r="I37" s="18">
        <f>I38</f>
        <v>14461.7</v>
      </c>
      <c r="J37" s="18">
        <f>J38</f>
        <v>15040.300000000001</v>
      </c>
    </row>
    <row r="38" spans="1:10" ht="71.25" x14ac:dyDescent="0.25">
      <c r="A38" s="17">
        <v>940</v>
      </c>
      <c r="B38" s="17" t="s">
        <v>258</v>
      </c>
      <c r="C38" s="46" t="s">
        <v>179</v>
      </c>
      <c r="D38" s="18">
        <f>D39+D40</f>
        <v>13905.8</v>
      </c>
      <c r="E38" s="23"/>
      <c r="F38" s="23"/>
      <c r="G38" s="23"/>
      <c r="H38" s="23"/>
      <c r="I38" s="18">
        <f>I39+I40</f>
        <v>14461.7</v>
      </c>
      <c r="J38" s="18">
        <f>J39+J40</f>
        <v>15040.300000000001</v>
      </c>
    </row>
    <row r="39" spans="1:10" ht="45" x14ac:dyDescent="0.25">
      <c r="A39" s="19" t="s">
        <v>27</v>
      </c>
      <c r="B39" s="19" t="s">
        <v>259</v>
      </c>
      <c r="C39" s="50" t="s">
        <v>34</v>
      </c>
      <c r="D39" s="21">
        <v>10223.6</v>
      </c>
      <c r="E39" s="23"/>
      <c r="F39" s="23"/>
      <c r="G39" s="23"/>
      <c r="H39" s="23"/>
      <c r="I39" s="21">
        <v>10632.2</v>
      </c>
      <c r="J39" s="21">
        <v>11057.7</v>
      </c>
    </row>
    <row r="40" spans="1:10" ht="45" x14ac:dyDescent="0.25">
      <c r="A40" s="19" t="s">
        <v>27</v>
      </c>
      <c r="B40" s="19" t="s">
        <v>260</v>
      </c>
      <c r="C40" s="50" t="s">
        <v>35</v>
      </c>
      <c r="D40" s="21">
        <v>3682.2</v>
      </c>
      <c r="E40" s="23"/>
      <c r="F40" s="23"/>
      <c r="G40" s="23"/>
      <c r="H40" s="23"/>
      <c r="I40" s="21">
        <v>3829.5</v>
      </c>
      <c r="J40" s="21">
        <v>3982.6</v>
      </c>
    </row>
    <row r="41" spans="1:10" x14ac:dyDescent="0.25">
      <c r="A41" s="23"/>
      <c r="B41" s="24"/>
      <c r="C41" s="25" t="s">
        <v>36</v>
      </c>
      <c r="D41" s="26">
        <f>D14+D33</f>
        <v>97104.299999999988</v>
      </c>
      <c r="E41" s="23"/>
      <c r="F41" s="23"/>
      <c r="G41" s="23"/>
      <c r="H41" s="23"/>
      <c r="I41" s="26">
        <f>I14+I33</f>
        <v>100921.90000000001</v>
      </c>
      <c r="J41" s="26">
        <f>J14+J33</f>
        <v>105156.1</v>
      </c>
    </row>
    <row r="55" spans="1:4" x14ac:dyDescent="0.25">
      <c r="B55" s="8"/>
      <c r="C55" s="8"/>
      <c r="D55" s="8"/>
    </row>
    <row r="56" spans="1:4" x14ac:dyDescent="0.25">
      <c r="A56" s="27"/>
      <c r="B56" s="8"/>
      <c r="C56" s="8"/>
      <c r="D56" s="8"/>
    </row>
    <row r="57" spans="1:4" x14ac:dyDescent="0.25">
      <c r="A57" s="27"/>
      <c r="B57" s="8"/>
      <c r="C57" s="28"/>
      <c r="D57" s="8"/>
    </row>
    <row r="58" spans="1:4" x14ac:dyDescent="0.25">
      <c r="A58" s="27"/>
      <c r="B58" s="8"/>
      <c r="C58" s="8"/>
      <c r="D58" s="8"/>
    </row>
    <row r="59" spans="1:4" x14ac:dyDescent="0.25">
      <c r="A59" s="27"/>
      <c r="B59" s="8"/>
      <c r="C59" s="8"/>
      <c r="D59" s="8"/>
    </row>
    <row r="60" spans="1:4" x14ac:dyDescent="0.25">
      <c r="A60" s="27"/>
      <c r="B60" s="8"/>
      <c r="C60" s="8"/>
      <c r="D60" s="8"/>
    </row>
    <row r="61" spans="1:4" x14ac:dyDescent="0.25">
      <c r="A61" s="27"/>
      <c r="B61" s="8"/>
      <c r="C61" s="8"/>
      <c r="D61" s="8"/>
    </row>
    <row r="62" spans="1:4" x14ac:dyDescent="0.25">
      <c r="A62" s="27"/>
      <c r="B62" s="8"/>
      <c r="C62" s="8"/>
      <c r="D62" s="8"/>
    </row>
    <row r="63" spans="1:4" x14ac:dyDescent="0.25">
      <c r="A63" s="27"/>
      <c r="B63" s="8"/>
      <c r="C63" s="8"/>
      <c r="D63" s="8"/>
    </row>
    <row r="64" spans="1:4" x14ac:dyDescent="0.25">
      <c r="A64" s="27"/>
    </row>
  </sheetData>
  <mergeCells count="12">
    <mergeCell ref="I1:J1"/>
    <mergeCell ref="A12:B12"/>
    <mergeCell ref="C12:C13"/>
    <mergeCell ref="D12:D13"/>
    <mergeCell ref="I12:I13"/>
    <mergeCell ref="J12:J13"/>
    <mergeCell ref="C3:J3"/>
    <mergeCell ref="C4:J4"/>
    <mergeCell ref="C5:J5"/>
    <mergeCell ref="A9:J9"/>
    <mergeCell ref="A10:J10"/>
    <mergeCell ref="C6:D6"/>
  </mergeCells>
  <pageMargins left="0.7" right="0.7" top="0.75" bottom="0.75" header="0.3" footer="0.3"/>
  <pageSetup paperSize="9" scale="66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160"/>
  <sheetViews>
    <sheetView topLeftCell="A52" workbookViewId="0">
      <selection activeCell="H2" sqref="H2:I2"/>
    </sheetView>
  </sheetViews>
  <sheetFormatPr defaultRowHeight="15.75" x14ac:dyDescent="0.25"/>
  <cols>
    <col min="1" max="1" width="9.140625" style="29" customWidth="1"/>
    <col min="2" max="2" width="48" style="34" customWidth="1"/>
    <col min="3" max="3" width="5.85546875" customWidth="1"/>
    <col min="4" max="4" width="7.7109375" customWidth="1"/>
    <col min="5" max="5" width="15.5703125" customWidth="1"/>
    <col min="6" max="6" width="7.85546875" customWidth="1"/>
    <col min="7" max="9" width="11.42578125" customWidth="1"/>
  </cols>
  <sheetData>
    <row r="2" spans="1:14" x14ac:dyDescent="0.25">
      <c r="H2" s="118" t="s">
        <v>383</v>
      </c>
      <c r="I2" s="118"/>
    </row>
    <row r="3" spans="1:14" x14ac:dyDescent="0.25">
      <c r="B3" s="30"/>
      <c r="D3" s="112" t="s">
        <v>37</v>
      </c>
      <c r="E3" s="112"/>
      <c r="F3" s="112"/>
      <c r="G3" s="112"/>
      <c r="H3" s="112"/>
      <c r="I3" s="112"/>
    </row>
    <row r="4" spans="1:14" ht="29.25" customHeight="1" x14ac:dyDescent="0.25">
      <c r="B4" s="113" t="s">
        <v>168</v>
      </c>
      <c r="C4" s="113"/>
      <c r="D4" s="113"/>
      <c r="E4" s="113"/>
      <c r="F4" s="113"/>
      <c r="G4" s="113"/>
      <c r="H4" s="113"/>
      <c r="I4" s="113"/>
      <c r="J4" s="38"/>
      <c r="K4" s="38"/>
      <c r="L4" s="38"/>
      <c r="M4" s="38"/>
      <c r="N4" s="38"/>
    </row>
    <row r="5" spans="1:14" ht="15" x14ac:dyDescent="0.25">
      <c r="B5" s="114" t="s">
        <v>376</v>
      </c>
      <c r="C5" s="114"/>
      <c r="D5" s="114"/>
      <c r="E5" s="114"/>
      <c r="F5" s="114"/>
      <c r="G5" s="114"/>
      <c r="H5" s="114"/>
      <c r="I5" s="114"/>
    </row>
    <row r="6" spans="1:14" ht="8.25" customHeight="1" x14ac:dyDescent="0.25">
      <c r="A6" s="107"/>
      <c r="B6" s="107"/>
      <c r="C6" s="107"/>
      <c r="D6" s="107"/>
      <c r="E6" s="107"/>
      <c r="F6" s="107"/>
      <c r="G6" s="107"/>
      <c r="H6" s="107"/>
      <c r="I6" s="107"/>
    </row>
    <row r="7" spans="1:14" ht="40.5" customHeight="1" x14ac:dyDescent="0.25">
      <c r="A7" s="115" t="s">
        <v>373</v>
      </c>
      <c r="B7" s="115"/>
      <c r="C7" s="115"/>
      <c r="D7" s="115"/>
      <c r="E7" s="115"/>
      <c r="F7" s="115"/>
      <c r="G7" s="115"/>
      <c r="H7" s="115"/>
      <c r="I7" s="115"/>
    </row>
    <row r="8" spans="1:14" x14ac:dyDescent="0.25">
      <c r="B8" s="105"/>
      <c r="I8" t="s">
        <v>1</v>
      </c>
    </row>
    <row r="9" spans="1:14" ht="63.75" x14ac:dyDescent="0.25">
      <c r="A9" s="31" t="s">
        <v>38</v>
      </c>
      <c r="B9" s="32" t="s">
        <v>39</v>
      </c>
      <c r="C9" s="31" t="s">
        <v>40</v>
      </c>
      <c r="D9" s="31" t="s">
        <v>41</v>
      </c>
      <c r="E9" s="31" t="s">
        <v>110</v>
      </c>
      <c r="F9" s="31" t="s">
        <v>111</v>
      </c>
      <c r="G9" s="33" t="s">
        <v>207</v>
      </c>
      <c r="H9" s="33" t="s">
        <v>366</v>
      </c>
      <c r="I9" s="33" t="s">
        <v>374</v>
      </c>
    </row>
    <row r="10" spans="1:14" ht="15" x14ac:dyDescent="0.25">
      <c r="A10" s="52" t="s">
        <v>42</v>
      </c>
      <c r="B10" s="74" t="s">
        <v>43</v>
      </c>
      <c r="C10" s="75" t="s">
        <v>44</v>
      </c>
      <c r="D10" s="75"/>
      <c r="E10" s="76"/>
      <c r="F10" s="75"/>
      <c r="G10" s="77">
        <f>G11</f>
        <v>5271.5</v>
      </c>
      <c r="H10" s="77">
        <f t="shared" ref="H10:I10" si="0">H11</f>
        <v>5531.1401100000003</v>
      </c>
      <c r="I10" s="77">
        <f t="shared" si="0"/>
        <v>5745.0617144000007</v>
      </c>
    </row>
    <row r="11" spans="1:14" ht="15" x14ac:dyDescent="0.25">
      <c r="A11" s="52">
        <v>1</v>
      </c>
      <c r="B11" s="74" t="s">
        <v>45</v>
      </c>
      <c r="C11" s="75" t="s">
        <v>44</v>
      </c>
      <c r="D11" s="75" t="s">
        <v>46</v>
      </c>
      <c r="E11" s="76"/>
      <c r="F11" s="75"/>
      <c r="G11" s="78">
        <f>G12</f>
        <v>5271.5</v>
      </c>
      <c r="H11" s="78">
        <f t="shared" ref="H11:I11" si="1">H12</f>
        <v>5531.1401100000003</v>
      </c>
      <c r="I11" s="78">
        <f t="shared" si="1"/>
        <v>5745.0617144000007</v>
      </c>
    </row>
    <row r="12" spans="1:14" ht="42.75" x14ac:dyDescent="0.25">
      <c r="A12" s="52" t="s">
        <v>47</v>
      </c>
      <c r="B12" s="79" t="s">
        <v>48</v>
      </c>
      <c r="C12" s="67" t="s">
        <v>44</v>
      </c>
      <c r="D12" s="67" t="s">
        <v>49</v>
      </c>
      <c r="E12" s="68"/>
      <c r="F12" s="67"/>
      <c r="G12" s="78">
        <f>G13+G16+G36</f>
        <v>5271.5</v>
      </c>
      <c r="H12" s="78">
        <f t="shared" ref="H12" si="2">H13+H16+H36</f>
        <v>5531.1401100000003</v>
      </c>
      <c r="I12" s="78">
        <f>I13+I16+I36</f>
        <v>5745.0617144000007</v>
      </c>
    </row>
    <row r="13" spans="1:14" ht="33" customHeight="1" x14ac:dyDescent="0.25">
      <c r="A13" s="54" t="s">
        <v>115</v>
      </c>
      <c r="B13" s="62" t="s">
        <v>114</v>
      </c>
      <c r="C13" s="63" t="s">
        <v>44</v>
      </c>
      <c r="D13" s="63" t="s">
        <v>49</v>
      </c>
      <c r="E13" s="64" t="s">
        <v>112</v>
      </c>
      <c r="F13" s="67"/>
      <c r="G13" s="80">
        <f>G14</f>
        <v>1380.2</v>
      </c>
      <c r="H13" s="80">
        <f t="shared" ref="H13:H14" si="3">G13*1.0409</f>
        <v>1436.6501799999999</v>
      </c>
      <c r="I13" s="80">
        <f t="shared" ref="I13:I14" si="4">H13*1.04</f>
        <v>1494.1161872</v>
      </c>
    </row>
    <row r="14" spans="1:14" ht="75" x14ac:dyDescent="0.25">
      <c r="A14" s="54" t="s">
        <v>119</v>
      </c>
      <c r="B14" s="62" t="s">
        <v>180</v>
      </c>
      <c r="C14" s="63" t="s">
        <v>44</v>
      </c>
      <c r="D14" s="63" t="s">
        <v>49</v>
      </c>
      <c r="E14" s="64" t="s">
        <v>112</v>
      </c>
      <c r="F14" s="63" t="s">
        <v>113</v>
      </c>
      <c r="G14" s="80">
        <f>G15</f>
        <v>1380.2</v>
      </c>
      <c r="H14" s="80">
        <f t="shared" si="3"/>
        <v>1436.6501799999999</v>
      </c>
      <c r="I14" s="80">
        <f t="shared" si="4"/>
        <v>1494.1161872</v>
      </c>
    </row>
    <row r="15" spans="1:14" s="40" customFormat="1" ht="34.5" customHeight="1" x14ac:dyDescent="0.25">
      <c r="A15" s="54" t="s">
        <v>208</v>
      </c>
      <c r="B15" s="59" t="s">
        <v>209</v>
      </c>
      <c r="C15" s="63" t="s">
        <v>44</v>
      </c>
      <c r="D15" s="63" t="s">
        <v>49</v>
      </c>
      <c r="E15" s="64" t="s">
        <v>112</v>
      </c>
      <c r="F15" s="63" t="s">
        <v>210</v>
      </c>
      <c r="G15" s="80">
        <v>1380.2</v>
      </c>
      <c r="H15" s="80">
        <f>G15*1.0409</f>
        <v>1436.6501799999999</v>
      </c>
      <c r="I15" s="80">
        <f>H15*1.04</f>
        <v>1494.1161872</v>
      </c>
    </row>
    <row r="16" spans="1:14" s="40" customFormat="1" ht="75" customHeight="1" x14ac:dyDescent="0.25">
      <c r="A16" s="52" t="s">
        <v>50</v>
      </c>
      <c r="B16" s="79" t="s">
        <v>51</v>
      </c>
      <c r="C16" s="53" t="s">
        <v>44</v>
      </c>
      <c r="D16" s="53" t="s">
        <v>52</v>
      </c>
      <c r="E16" s="94"/>
      <c r="F16" s="95"/>
      <c r="G16" s="77">
        <f>G17+G21+G26+G28+G31</f>
        <v>3853.8</v>
      </c>
      <c r="H16" s="77">
        <f t="shared" ref="H16:I16" si="5">H17+H21+H26+H28+H31</f>
        <v>4019.4899300000002</v>
      </c>
      <c r="I16" s="77">
        <f t="shared" si="5"/>
        <v>4175.9455272000005</v>
      </c>
    </row>
    <row r="17" spans="1:9" s="40" customFormat="1" ht="87" customHeight="1" x14ac:dyDescent="0.25">
      <c r="A17" s="54" t="s">
        <v>116</v>
      </c>
      <c r="B17" s="62" t="s">
        <v>125</v>
      </c>
      <c r="C17" s="55" t="s">
        <v>44</v>
      </c>
      <c r="D17" s="55" t="s">
        <v>52</v>
      </c>
      <c r="E17" s="56" t="s">
        <v>124</v>
      </c>
      <c r="F17" s="23"/>
      <c r="G17" s="81">
        <f>G18</f>
        <v>140.69999999999999</v>
      </c>
      <c r="H17" s="81">
        <f t="shared" ref="H17:I17" si="6">H18</f>
        <v>146.45462999999998</v>
      </c>
      <c r="I17" s="81">
        <f t="shared" si="6"/>
        <v>152.31281519999999</v>
      </c>
    </row>
    <row r="18" spans="1:9" s="40" customFormat="1" ht="40.5" customHeight="1" x14ac:dyDescent="0.25">
      <c r="A18" s="54" t="s">
        <v>121</v>
      </c>
      <c r="B18" s="62" t="s">
        <v>209</v>
      </c>
      <c r="C18" s="55" t="s">
        <v>44</v>
      </c>
      <c r="D18" s="55" t="s">
        <v>52</v>
      </c>
      <c r="E18" s="56" t="s">
        <v>124</v>
      </c>
      <c r="F18" s="55">
        <v>100</v>
      </c>
      <c r="G18" s="81">
        <f>G19</f>
        <v>140.69999999999999</v>
      </c>
      <c r="H18" s="81">
        <f t="shared" ref="H18:I18" si="7">H19</f>
        <v>146.45462999999998</v>
      </c>
      <c r="I18" s="81">
        <f t="shared" si="7"/>
        <v>152.31281519999999</v>
      </c>
    </row>
    <row r="19" spans="1:9" s="40" customFormat="1" ht="83.25" customHeight="1" x14ac:dyDescent="0.25">
      <c r="A19" s="54" t="s">
        <v>121</v>
      </c>
      <c r="B19" s="62" t="s">
        <v>180</v>
      </c>
      <c r="C19" s="55" t="s">
        <v>44</v>
      </c>
      <c r="D19" s="55" t="s">
        <v>52</v>
      </c>
      <c r="E19" s="56" t="s">
        <v>124</v>
      </c>
      <c r="F19" s="55" t="s">
        <v>113</v>
      </c>
      <c r="G19" s="81">
        <f>G20</f>
        <v>140.69999999999999</v>
      </c>
      <c r="H19" s="81">
        <f t="shared" ref="H19:I19" si="8">H20</f>
        <v>146.45462999999998</v>
      </c>
      <c r="I19" s="81">
        <f t="shared" si="8"/>
        <v>152.31281519999999</v>
      </c>
    </row>
    <row r="20" spans="1:9" s="40" customFormat="1" ht="41.25" customHeight="1" x14ac:dyDescent="0.25">
      <c r="A20" s="54" t="s">
        <v>211</v>
      </c>
      <c r="B20" s="62" t="s">
        <v>209</v>
      </c>
      <c r="C20" s="82" t="s">
        <v>44</v>
      </c>
      <c r="D20" s="82" t="s">
        <v>52</v>
      </c>
      <c r="E20" s="60" t="s">
        <v>124</v>
      </c>
      <c r="F20" s="82" t="s">
        <v>210</v>
      </c>
      <c r="G20" s="83">
        <v>140.69999999999999</v>
      </c>
      <c r="H20" s="80">
        <f>G20*1.0409</f>
        <v>146.45462999999998</v>
      </c>
      <c r="I20" s="80">
        <f>H20*1.04</f>
        <v>152.31281519999999</v>
      </c>
    </row>
    <row r="21" spans="1:9" ht="60" x14ac:dyDescent="0.25">
      <c r="A21" s="54" t="s">
        <v>126</v>
      </c>
      <c r="B21" s="62" t="s">
        <v>279</v>
      </c>
      <c r="C21" s="63" t="s">
        <v>44</v>
      </c>
      <c r="D21" s="63" t="s">
        <v>52</v>
      </c>
      <c r="E21" s="64" t="s">
        <v>117</v>
      </c>
      <c r="F21" s="67"/>
      <c r="G21" s="80">
        <f>G22+G24</f>
        <v>2976.1000000000004</v>
      </c>
      <c r="H21" s="80">
        <f t="shared" ref="H21:I21" si="9">H22+H24</f>
        <v>3097.82249</v>
      </c>
      <c r="I21" s="80">
        <f t="shared" si="9"/>
        <v>3221.7353896000004</v>
      </c>
    </row>
    <row r="22" spans="1:9" ht="75" x14ac:dyDescent="0.25">
      <c r="A22" s="54" t="s">
        <v>127</v>
      </c>
      <c r="B22" s="62" t="s">
        <v>180</v>
      </c>
      <c r="C22" s="63" t="s">
        <v>44</v>
      </c>
      <c r="D22" s="63" t="s">
        <v>52</v>
      </c>
      <c r="E22" s="64" t="s">
        <v>117</v>
      </c>
      <c r="F22" s="63" t="s">
        <v>113</v>
      </c>
      <c r="G22" s="80">
        <f>G23</f>
        <v>1714.9</v>
      </c>
      <c r="H22" s="80">
        <f t="shared" ref="H22:I22" si="10">H23</f>
        <v>1785.0394100000001</v>
      </c>
      <c r="I22" s="80">
        <f t="shared" si="10"/>
        <v>1856.4409864000002</v>
      </c>
    </row>
    <row r="23" spans="1:9" ht="30" x14ac:dyDescent="0.25">
      <c r="A23" s="54" t="s">
        <v>212</v>
      </c>
      <c r="B23" s="62" t="s">
        <v>209</v>
      </c>
      <c r="C23" s="63" t="s">
        <v>44</v>
      </c>
      <c r="D23" s="63" t="s">
        <v>52</v>
      </c>
      <c r="E23" s="64" t="s">
        <v>117</v>
      </c>
      <c r="F23" s="63" t="s">
        <v>210</v>
      </c>
      <c r="G23" s="80">
        <v>1714.9</v>
      </c>
      <c r="H23" s="80">
        <f>G23*1.0409</f>
        <v>1785.0394100000001</v>
      </c>
      <c r="I23" s="80">
        <f>H23*1.04</f>
        <v>1856.4409864000002</v>
      </c>
    </row>
    <row r="24" spans="1:9" ht="30" x14ac:dyDescent="0.25">
      <c r="A24" s="54" t="s">
        <v>181</v>
      </c>
      <c r="B24" s="62" t="s">
        <v>122</v>
      </c>
      <c r="C24" s="63" t="s">
        <v>44</v>
      </c>
      <c r="D24" s="63" t="s">
        <v>52</v>
      </c>
      <c r="E24" s="64" t="s">
        <v>117</v>
      </c>
      <c r="F24" s="63" t="s">
        <v>118</v>
      </c>
      <c r="G24" s="80">
        <f>G25</f>
        <v>1261.2</v>
      </c>
      <c r="H24" s="80">
        <f t="shared" ref="H24:I24" si="11">H25</f>
        <v>1312.7830799999999</v>
      </c>
      <c r="I24" s="80">
        <f t="shared" si="11"/>
        <v>1365.2944032</v>
      </c>
    </row>
    <row r="25" spans="1:9" ht="45" x14ac:dyDescent="0.25">
      <c r="A25" s="54" t="s">
        <v>213</v>
      </c>
      <c r="B25" s="62" t="s">
        <v>214</v>
      </c>
      <c r="C25" s="63" t="s">
        <v>44</v>
      </c>
      <c r="D25" s="63" t="s">
        <v>52</v>
      </c>
      <c r="E25" s="64" t="s">
        <v>117</v>
      </c>
      <c r="F25" s="63" t="s">
        <v>215</v>
      </c>
      <c r="G25" s="80">
        <v>1261.2</v>
      </c>
      <c r="H25" s="80">
        <f>G25*1.0409</f>
        <v>1312.7830799999999</v>
      </c>
      <c r="I25" s="80">
        <f>H25*1.04</f>
        <v>1365.2944032</v>
      </c>
    </row>
    <row r="26" spans="1:9" ht="15" x14ac:dyDescent="0.25">
      <c r="A26" s="54" t="s">
        <v>182</v>
      </c>
      <c r="B26" s="62" t="s">
        <v>123</v>
      </c>
      <c r="C26" s="63" t="s">
        <v>44</v>
      </c>
      <c r="D26" s="63" t="s">
        <v>52</v>
      </c>
      <c r="E26" s="64" t="s">
        <v>117</v>
      </c>
      <c r="F26" s="63" t="s">
        <v>120</v>
      </c>
      <c r="G26" s="80">
        <f>G27</f>
        <v>0.1</v>
      </c>
      <c r="H26" s="80">
        <f>H27</f>
        <v>0.1</v>
      </c>
      <c r="I26" s="80">
        <f>I27</f>
        <v>0.1</v>
      </c>
    </row>
    <row r="27" spans="1:9" ht="15" x14ac:dyDescent="0.25">
      <c r="A27" s="54" t="s">
        <v>216</v>
      </c>
      <c r="B27" s="62" t="s">
        <v>183</v>
      </c>
      <c r="C27" s="63" t="s">
        <v>44</v>
      </c>
      <c r="D27" s="63" t="s">
        <v>52</v>
      </c>
      <c r="E27" s="64" t="s">
        <v>117</v>
      </c>
      <c r="F27" s="63" t="s">
        <v>184</v>
      </c>
      <c r="G27" s="80">
        <v>0.1</v>
      </c>
      <c r="H27" s="80">
        <v>0.1</v>
      </c>
      <c r="I27" s="80">
        <v>0.1</v>
      </c>
    </row>
    <row r="28" spans="1:9" ht="63" customHeight="1" x14ac:dyDescent="0.25">
      <c r="A28" s="54" t="s">
        <v>185</v>
      </c>
      <c r="B28" s="62" t="s">
        <v>280</v>
      </c>
      <c r="C28" s="63" t="s">
        <v>44</v>
      </c>
      <c r="D28" s="63" t="s">
        <v>52</v>
      </c>
      <c r="E28" s="64" t="s">
        <v>261</v>
      </c>
      <c r="F28" s="67"/>
      <c r="G28" s="80">
        <f>G29</f>
        <v>640.9</v>
      </c>
      <c r="H28" s="80">
        <f>H29</f>
        <v>667.11280999999997</v>
      </c>
      <c r="I28" s="80">
        <f>I29</f>
        <v>693.79732239999998</v>
      </c>
    </row>
    <row r="29" spans="1:9" ht="82.5" customHeight="1" x14ac:dyDescent="0.25">
      <c r="A29" s="54" t="s">
        <v>186</v>
      </c>
      <c r="B29" s="62" t="s">
        <v>180</v>
      </c>
      <c r="C29" s="63" t="s">
        <v>44</v>
      </c>
      <c r="D29" s="63" t="s">
        <v>52</v>
      </c>
      <c r="E29" s="64" t="s">
        <v>261</v>
      </c>
      <c r="F29" s="63" t="s">
        <v>113</v>
      </c>
      <c r="G29" s="80">
        <f>G30</f>
        <v>640.9</v>
      </c>
      <c r="H29" s="80">
        <f t="shared" ref="H29:I29" si="12">H30</f>
        <v>667.11280999999997</v>
      </c>
      <c r="I29" s="80">
        <f t="shared" si="12"/>
        <v>693.79732239999998</v>
      </c>
    </row>
    <row r="30" spans="1:9" ht="30" x14ac:dyDescent="0.25">
      <c r="A30" s="54" t="s">
        <v>217</v>
      </c>
      <c r="B30" s="62" t="s">
        <v>209</v>
      </c>
      <c r="C30" s="63" t="s">
        <v>44</v>
      </c>
      <c r="D30" s="63" t="s">
        <v>52</v>
      </c>
      <c r="E30" s="64" t="s">
        <v>261</v>
      </c>
      <c r="F30" s="63" t="s">
        <v>210</v>
      </c>
      <c r="G30" s="80">
        <v>640.9</v>
      </c>
      <c r="H30" s="80">
        <f>G30*1.0409</f>
        <v>667.11280999999997</v>
      </c>
      <c r="I30" s="80">
        <f>H30*1.04</f>
        <v>693.79732239999998</v>
      </c>
    </row>
    <row r="31" spans="1:9" ht="56.25" customHeight="1" x14ac:dyDescent="0.25">
      <c r="A31" s="54" t="s">
        <v>276</v>
      </c>
      <c r="B31" s="62" t="s">
        <v>138</v>
      </c>
      <c r="C31" s="63" t="s">
        <v>44</v>
      </c>
      <c r="D31" s="63" t="s">
        <v>52</v>
      </c>
      <c r="E31" s="64" t="s">
        <v>139</v>
      </c>
      <c r="F31" s="63"/>
      <c r="G31" s="80">
        <f>G32</f>
        <v>96</v>
      </c>
      <c r="H31" s="80">
        <f t="shared" ref="H31:I31" si="13">H32</f>
        <v>108</v>
      </c>
      <c r="I31" s="80">
        <f t="shared" si="13"/>
        <v>108</v>
      </c>
    </row>
    <row r="32" spans="1:9" ht="15" x14ac:dyDescent="0.25">
      <c r="A32" s="54" t="s">
        <v>277</v>
      </c>
      <c r="B32" s="62" t="s">
        <v>123</v>
      </c>
      <c r="C32" s="63" t="s">
        <v>44</v>
      </c>
      <c r="D32" s="63" t="s">
        <v>52</v>
      </c>
      <c r="E32" s="64" t="s">
        <v>139</v>
      </c>
      <c r="F32" s="63" t="s">
        <v>120</v>
      </c>
      <c r="G32" s="80">
        <f>G33</f>
        <v>96</v>
      </c>
      <c r="H32" s="80">
        <f t="shared" ref="H32:I32" si="14">H33</f>
        <v>108</v>
      </c>
      <c r="I32" s="80">
        <f t="shared" si="14"/>
        <v>108</v>
      </c>
    </row>
    <row r="33" spans="1:9" ht="15" x14ac:dyDescent="0.25">
      <c r="A33" s="54" t="s">
        <v>278</v>
      </c>
      <c r="B33" s="62" t="s">
        <v>183</v>
      </c>
      <c r="C33" s="63" t="s">
        <v>44</v>
      </c>
      <c r="D33" s="63" t="s">
        <v>52</v>
      </c>
      <c r="E33" s="64" t="s">
        <v>139</v>
      </c>
      <c r="F33" s="63" t="s">
        <v>184</v>
      </c>
      <c r="G33" s="80">
        <v>96</v>
      </c>
      <c r="H33" s="80">
        <v>108</v>
      </c>
      <c r="I33" s="80">
        <v>108</v>
      </c>
    </row>
    <row r="34" spans="1:9" ht="27" customHeight="1" x14ac:dyDescent="0.25">
      <c r="A34" s="52" t="s">
        <v>55</v>
      </c>
      <c r="B34" s="74" t="s">
        <v>73</v>
      </c>
      <c r="C34" s="67" t="s">
        <v>44</v>
      </c>
      <c r="D34" s="67" t="s">
        <v>74</v>
      </c>
      <c r="E34" s="68"/>
      <c r="F34" s="63"/>
      <c r="G34" s="78">
        <f>G35</f>
        <v>37.5</v>
      </c>
      <c r="H34" s="78">
        <f t="shared" ref="H34:I34" si="15">H35</f>
        <v>75</v>
      </c>
      <c r="I34" s="78">
        <f t="shared" si="15"/>
        <v>75</v>
      </c>
    </row>
    <row r="35" spans="1:9" ht="33.75" customHeight="1" x14ac:dyDescent="0.25">
      <c r="A35" s="52" t="s">
        <v>56</v>
      </c>
      <c r="B35" s="84" t="s">
        <v>108</v>
      </c>
      <c r="C35" s="67" t="s">
        <v>44</v>
      </c>
      <c r="D35" s="67" t="s">
        <v>109</v>
      </c>
      <c r="E35" s="68"/>
      <c r="F35" s="63"/>
      <c r="G35" s="78">
        <f>G36</f>
        <v>37.5</v>
      </c>
      <c r="H35" s="78">
        <f t="shared" ref="H35:I35" si="16">H36</f>
        <v>75</v>
      </c>
      <c r="I35" s="78">
        <f t="shared" si="16"/>
        <v>75</v>
      </c>
    </row>
    <row r="36" spans="1:9" ht="90" x14ac:dyDescent="0.25">
      <c r="A36" s="54" t="s">
        <v>132</v>
      </c>
      <c r="B36" s="69" t="s">
        <v>152</v>
      </c>
      <c r="C36" s="63" t="s">
        <v>44</v>
      </c>
      <c r="D36" s="63" t="s">
        <v>109</v>
      </c>
      <c r="E36" s="64" t="s">
        <v>153</v>
      </c>
      <c r="F36" s="63"/>
      <c r="G36" s="80">
        <f>G37</f>
        <v>37.5</v>
      </c>
      <c r="H36" s="80">
        <f t="shared" ref="H36:I36" si="17">H37</f>
        <v>75</v>
      </c>
      <c r="I36" s="80">
        <f t="shared" si="17"/>
        <v>75</v>
      </c>
    </row>
    <row r="37" spans="1:9" ht="30" x14ac:dyDescent="0.25">
      <c r="A37" s="54" t="s">
        <v>133</v>
      </c>
      <c r="B37" s="62" t="s">
        <v>122</v>
      </c>
      <c r="C37" s="63" t="s">
        <v>44</v>
      </c>
      <c r="D37" s="63" t="s">
        <v>109</v>
      </c>
      <c r="E37" s="64" t="s">
        <v>153</v>
      </c>
      <c r="F37" s="63" t="s">
        <v>118</v>
      </c>
      <c r="G37" s="80">
        <f>G38</f>
        <v>37.5</v>
      </c>
      <c r="H37" s="80">
        <f t="shared" ref="H37:I37" si="18">H38</f>
        <v>75</v>
      </c>
      <c r="I37" s="80">
        <f t="shared" si="18"/>
        <v>75</v>
      </c>
    </row>
    <row r="38" spans="1:9" ht="45" x14ac:dyDescent="0.25">
      <c r="A38" s="54" t="s">
        <v>218</v>
      </c>
      <c r="B38" s="62" t="s">
        <v>214</v>
      </c>
      <c r="C38" s="63" t="s">
        <v>44</v>
      </c>
      <c r="D38" s="63" t="s">
        <v>109</v>
      </c>
      <c r="E38" s="64" t="s">
        <v>153</v>
      </c>
      <c r="F38" s="63" t="s">
        <v>215</v>
      </c>
      <c r="G38" s="80">
        <v>37.5</v>
      </c>
      <c r="H38" s="80">
        <v>75</v>
      </c>
      <c r="I38" s="80">
        <v>75</v>
      </c>
    </row>
    <row r="39" spans="1:9" ht="24.75" customHeight="1" x14ac:dyDescent="0.25">
      <c r="A39" s="52" t="s">
        <v>53</v>
      </c>
      <c r="B39" s="75" t="s">
        <v>54</v>
      </c>
      <c r="C39" s="67" t="s">
        <v>27</v>
      </c>
      <c r="D39" s="63"/>
      <c r="E39" s="64"/>
      <c r="F39" s="63"/>
      <c r="G39" s="78">
        <f>G40+G68+G76+G81+G100+G105+G126+G134+G150+G155</f>
        <v>94961.999999999985</v>
      </c>
      <c r="H39" s="78">
        <f t="shared" ref="H39:I39" si="19">H40+H68+H76+H81+H100+H105+H126+H134+H150+H155</f>
        <v>97387.94356</v>
      </c>
      <c r="I39" s="78">
        <f t="shared" si="19"/>
        <v>99906.905302400002</v>
      </c>
    </row>
    <row r="40" spans="1:9" ht="29.25" customHeight="1" x14ac:dyDescent="0.25">
      <c r="A40" s="52" t="s">
        <v>187</v>
      </c>
      <c r="B40" s="74" t="s">
        <v>45</v>
      </c>
      <c r="C40" s="67" t="s">
        <v>27</v>
      </c>
      <c r="D40" s="67" t="s">
        <v>46</v>
      </c>
      <c r="E40" s="64"/>
      <c r="F40" s="63"/>
      <c r="G40" s="78">
        <f>G41+G57+G61</f>
        <v>23027.699999999997</v>
      </c>
      <c r="H40" s="78">
        <f t="shared" ref="H40:I40" si="20">H41+H57+H61</f>
        <v>23799.478849999996</v>
      </c>
      <c r="I40" s="78">
        <f t="shared" si="20"/>
        <v>24751.258004000003</v>
      </c>
    </row>
    <row r="41" spans="1:9" ht="71.25" x14ac:dyDescent="0.25">
      <c r="A41" s="52" t="s">
        <v>188</v>
      </c>
      <c r="B41" s="79" t="s">
        <v>57</v>
      </c>
      <c r="C41" s="67" t="s">
        <v>27</v>
      </c>
      <c r="D41" s="67" t="s">
        <v>58</v>
      </c>
      <c r="E41" s="68"/>
      <c r="F41" s="63"/>
      <c r="G41" s="78">
        <f>G42+G45+G52</f>
        <v>20319.899999999998</v>
      </c>
      <c r="H41" s="78">
        <f t="shared" ref="H41:I41" si="21">H42+H45+H52</f>
        <v>21291.378849999997</v>
      </c>
      <c r="I41" s="78">
        <f t="shared" si="21"/>
        <v>22142.858004000002</v>
      </c>
    </row>
    <row r="42" spans="1:9" ht="45" x14ac:dyDescent="0.25">
      <c r="A42" s="54" t="s">
        <v>189</v>
      </c>
      <c r="B42" s="62" t="s">
        <v>130</v>
      </c>
      <c r="C42" s="63" t="s">
        <v>27</v>
      </c>
      <c r="D42" s="63" t="s">
        <v>58</v>
      </c>
      <c r="E42" s="64" t="s">
        <v>128</v>
      </c>
      <c r="F42" s="63"/>
      <c r="G42" s="80">
        <f>G43</f>
        <v>1380.2</v>
      </c>
      <c r="H42" s="80">
        <f t="shared" ref="H42:I42" si="22">H43</f>
        <v>1436.6501799999999</v>
      </c>
      <c r="I42" s="80">
        <f t="shared" si="22"/>
        <v>1494.1161872</v>
      </c>
    </row>
    <row r="43" spans="1:9" s="40" customFormat="1" ht="81.75" customHeight="1" x14ac:dyDescent="0.25">
      <c r="A43" s="54" t="s">
        <v>190</v>
      </c>
      <c r="B43" s="62" t="s">
        <v>180</v>
      </c>
      <c r="C43" s="63" t="s">
        <v>27</v>
      </c>
      <c r="D43" s="63" t="s">
        <v>58</v>
      </c>
      <c r="E43" s="64" t="s">
        <v>128</v>
      </c>
      <c r="F43" s="63" t="s">
        <v>113</v>
      </c>
      <c r="G43" s="80">
        <f>G44</f>
        <v>1380.2</v>
      </c>
      <c r="H43" s="80">
        <f t="shared" ref="H43:I43" si="23">H44</f>
        <v>1436.6501799999999</v>
      </c>
      <c r="I43" s="80">
        <f t="shared" si="23"/>
        <v>1494.1161872</v>
      </c>
    </row>
    <row r="44" spans="1:9" s="40" customFormat="1" ht="37.5" customHeight="1" x14ac:dyDescent="0.25">
      <c r="A44" s="54" t="s">
        <v>219</v>
      </c>
      <c r="B44" s="62" t="s">
        <v>209</v>
      </c>
      <c r="C44" s="63" t="s">
        <v>27</v>
      </c>
      <c r="D44" s="63" t="s">
        <v>58</v>
      </c>
      <c r="E44" s="64" t="s">
        <v>128</v>
      </c>
      <c r="F44" s="63" t="s">
        <v>210</v>
      </c>
      <c r="G44" s="80">
        <v>1380.2</v>
      </c>
      <c r="H44" s="80">
        <f>G44*1.0409</f>
        <v>1436.6501799999999</v>
      </c>
      <c r="I44" s="80">
        <f>H44*1.04</f>
        <v>1494.1161872</v>
      </c>
    </row>
    <row r="45" spans="1:9" s="40" customFormat="1" ht="79.5" customHeight="1" x14ac:dyDescent="0.25">
      <c r="A45" s="54" t="s">
        <v>191</v>
      </c>
      <c r="B45" s="62" t="s">
        <v>131</v>
      </c>
      <c r="C45" s="63" t="s">
        <v>27</v>
      </c>
      <c r="D45" s="63" t="s">
        <v>58</v>
      </c>
      <c r="E45" s="64" t="s">
        <v>129</v>
      </c>
      <c r="F45" s="67"/>
      <c r="G45" s="80">
        <f>G46+G48+G50</f>
        <v>15196.4</v>
      </c>
      <c r="H45" s="80">
        <f t="shared" ref="H45:I45" si="24">H46+H48+H50</f>
        <v>15817.928669999999</v>
      </c>
      <c r="I45" s="80">
        <f t="shared" si="24"/>
        <v>16450.641816799998</v>
      </c>
    </row>
    <row r="46" spans="1:9" ht="75" x14ac:dyDescent="0.25">
      <c r="A46" s="54" t="s">
        <v>192</v>
      </c>
      <c r="B46" s="62" t="s">
        <v>180</v>
      </c>
      <c r="C46" s="63" t="s">
        <v>27</v>
      </c>
      <c r="D46" s="63" t="s">
        <v>58</v>
      </c>
      <c r="E46" s="64" t="s">
        <v>129</v>
      </c>
      <c r="F46" s="63" t="s">
        <v>113</v>
      </c>
      <c r="G46" s="80">
        <f>G47</f>
        <v>12219.3</v>
      </c>
      <c r="H46" s="80">
        <f t="shared" ref="H46:I46" si="25">H47</f>
        <v>12719.069369999999</v>
      </c>
      <c r="I46" s="80">
        <f t="shared" si="25"/>
        <v>13227.832144799999</v>
      </c>
    </row>
    <row r="47" spans="1:9" ht="30" x14ac:dyDescent="0.25">
      <c r="A47" s="54" t="s">
        <v>220</v>
      </c>
      <c r="B47" s="62" t="s">
        <v>209</v>
      </c>
      <c r="C47" s="63" t="s">
        <v>27</v>
      </c>
      <c r="D47" s="63" t="s">
        <v>58</v>
      </c>
      <c r="E47" s="64" t="s">
        <v>129</v>
      </c>
      <c r="F47" s="63" t="s">
        <v>210</v>
      </c>
      <c r="G47" s="80">
        <v>12219.3</v>
      </c>
      <c r="H47" s="80">
        <f>G47*1.0409</f>
        <v>12719.069369999999</v>
      </c>
      <c r="I47" s="80">
        <f>H47*1.04</f>
        <v>13227.832144799999</v>
      </c>
    </row>
    <row r="48" spans="1:9" ht="30" x14ac:dyDescent="0.25">
      <c r="A48" s="54" t="s">
        <v>193</v>
      </c>
      <c r="B48" s="62" t="s">
        <v>122</v>
      </c>
      <c r="C48" s="63" t="s">
        <v>27</v>
      </c>
      <c r="D48" s="63" t="s">
        <v>58</v>
      </c>
      <c r="E48" s="64" t="s">
        <v>129</v>
      </c>
      <c r="F48" s="63" t="s">
        <v>118</v>
      </c>
      <c r="G48" s="80">
        <f>G49</f>
        <v>2977</v>
      </c>
      <c r="H48" s="80">
        <f t="shared" ref="H48:I48" si="26">H49</f>
        <v>3098.7592999999997</v>
      </c>
      <c r="I48" s="80">
        <f t="shared" si="26"/>
        <v>3222.709672</v>
      </c>
    </row>
    <row r="49" spans="1:17" ht="45" x14ac:dyDescent="0.25">
      <c r="A49" s="54" t="s">
        <v>221</v>
      </c>
      <c r="B49" s="62" t="s">
        <v>214</v>
      </c>
      <c r="C49" s="63" t="s">
        <v>27</v>
      </c>
      <c r="D49" s="63" t="s">
        <v>58</v>
      </c>
      <c r="E49" s="64" t="s">
        <v>129</v>
      </c>
      <c r="F49" s="63" t="s">
        <v>215</v>
      </c>
      <c r="G49" s="80">
        <v>2977</v>
      </c>
      <c r="H49" s="80">
        <f>G49*1.0409</f>
        <v>3098.7592999999997</v>
      </c>
      <c r="I49" s="80">
        <f>H49*1.04</f>
        <v>3222.709672</v>
      </c>
    </row>
    <row r="50" spans="1:17" ht="15" x14ac:dyDescent="0.25">
      <c r="A50" s="54" t="s">
        <v>194</v>
      </c>
      <c r="B50" s="62" t="s">
        <v>123</v>
      </c>
      <c r="C50" s="63" t="s">
        <v>27</v>
      </c>
      <c r="D50" s="63" t="s">
        <v>58</v>
      </c>
      <c r="E50" s="64" t="s">
        <v>129</v>
      </c>
      <c r="F50" s="63" t="s">
        <v>120</v>
      </c>
      <c r="G50" s="80">
        <f>G51</f>
        <v>0.1</v>
      </c>
      <c r="H50" s="80">
        <v>0.1</v>
      </c>
      <c r="I50" s="80">
        <v>0.1</v>
      </c>
    </row>
    <row r="51" spans="1:17" ht="22.5" customHeight="1" x14ac:dyDescent="0.25">
      <c r="A51" s="54" t="s">
        <v>195</v>
      </c>
      <c r="B51" s="62" t="s">
        <v>183</v>
      </c>
      <c r="C51" s="63" t="s">
        <v>27</v>
      </c>
      <c r="D51" s="63" t="s">
        <v>58</v>
      </c>
      <c r="E51" s="64" t="s">
        <v>129</v>
      </c>
      <c r="F51" s="63" t="s">
        <v>184</v>
      </c>
      <c r="G51" s="80">
        <v>0.1</v>
      </c>
      <c r="H51" s="80">
        <v>0</v>
      </c>
      <c r="I51" s="80">
        <v>0</v>
      </c>
      <c r="M51" s="41"/>
      <c r="N51" s="42"/>
      <c r="O51" s="42"/>
      <c r="P51" s="42"/>
      <c r="Q51" s="42"/>
    </row>
    <row r="52" spans="1:17" ht="78.75" customHeight="1" x14ac:dyDescent="0.25">
      <c r="A52" s="54" t="s">
        <v>196</v>
      </c>
      <c r="B52" s="62" t="s">
        <v>135</v>
      </c>
      <c r="C52" s="63" t="s">
        <v>27</v>
      </c>
      <c r="D52" s="63" t="s">
        <v>58</v>
      </c>
      <c r="E52" s="64" t="s">
        <v>134</v>
      </c>
      <c r="F52" s="63"/>
      <c r="G52" s="80">
        <f>G53+G55</f>
        <v>3743.3</v>
      </c>
      <c r="H52" s="80">
        <v>4036.8</v>
      </c>
      <c r="I52" s="80">
        <v>4198.1000000000004</v>
      </c>
      <c r="M52" s="41"/>
      <c r="N52" s="42"/>
      <c r="O52" s="42"/>
      <c r="P52" s="42"/>
      <c r="Q52" s="42"/>
    </row>
    <row r="53" spans="1:17" ht="45" customHeight="1" x14ac:dyDescent="0.25">
      <c r="A53" s="54" t="s">
        <v>197</v>
      </c>
      <c r="B53" s="62" t="s">
        <v>180</v>
      </c>
      <c r="C53" s="63" t="s">
        <v>27</v>
      </c>
      <c r="D53" s="63" t="s">
        <v>58</v>
      </c>
      <c r="E53" s="64" t="s">
        <v>134</v>
      </c>
      <c r="F53" s="63" t="s">
        <v>113</v>
      </c>
      <c r="G53" s="80">
        <f>G54</f>
        <v>3595.5</v>
      </c>
      <c r="H53" s="80">
        <f>H54</f>
        <v>3742.5559499999999</v>
      </c>
      <c r="I53" s="80">
        <f>I54</f>
        <v>3892.2581880000002</v>
      </c>
      <c r="M53" s="41"/>
      <c r="N53" s="42"/>
      <c r="O53" s="42"/>
      <c r="P53" s="42"/>
      <c r="Q53" s="42"/>
    </row>
    <row r="54" spans="1:17" ht="35.25" customHeight="1" x14ac:dyDescent="0.25">
      <c r="A54" s="54" t="s">
        <v>222</v>
      </c>
      <c r="B54" s="62" t="s">
        <v>209</v>
      </c>
      <c r="C54" s="63" t="s">
        <v>27</v>
      </c>
      <c r="D54" s="63" t="s">
        <v>58</v>
      </c>
      <c r="E54" s="64" t="s">
        <v>134</v>
      </c>
      <c r="F54" s="63" t="s">
        <v>210</v>
      </c>
      <c r="G54" s="80">
        <v>3595.5</v>
      </c>
      <c r="H54" s="80">
        <f>G54*1.0409</f>
        <v>3742.5559499999999</v>
      </c>
      <c r="I54" s="80">
        <f>H54*1.04</f>
        <v>3892.2581880000002</v>
      </c>
      <c r="M54" s="41"/>
      <c r="N54" s="42"/>
      <c r="O54" s="42"/>
      <c r="P54" s="42"/>
      <c r="Q54" s="42"/>
    </row>
    <row r="55" spans="1:17" ht="40.5" customHeight="1" x14ac:dyDescent="0.25">
      <c r="A55" s="54" t="s">
        <v>198</v>
      </c>
      <c r="B55" s="62" t="s">
        <v>122</v>
      </c>
      <c r="C55" s="63" t="s">
        <v>27</v>
      </c>
      <c r="D55" s="63" t="s">
        <v>58</v>
      </c>
      <c r="E55" s="64" t="s">
        <v>134</v>
      </c>
      <c r="F55" s="63" t="s">
        <v>118</v>
      </c>
      <c r="G55" s="80">
        <f>G56</f>
        <v>147.80000000000001</v>
      </c>
      <c r="H55" s="80">
        <f>H56</f>
        <v>294.2</v>
      </c>
      <c r="I55" s="80">
        <f>I56</f>
        <v>305.8</v>
      </c>
      <c r="M55" s="41"/>
      <c r="N55" s="42"/>
      <c r="O55" s="42"/>
      <c r="P55" s="42"/>
      <c r="Q55" s="42"/>
    </row>
    <row r="56" spans="1:17" ht="44.25" customHeight="1" x14ac:dyDescent="0.25">
      <c r="A56" s="54" t="s">
        <v>223</v>
      </c>
      <c r="B56" s="62" t="s">
        <v>214</v>
      </c>
      <c r="C56" s="63" t="s">
        <v>27</v>
      </c>
      <c r="D56" s="63" t="s">
        <v>58</v>
      </c>
      <c r="E56" s="64" t="s">
        <v>134</v>
      </c>
      <c r="F56" s="63" t="s">
        <v>215</v>
      </c>
      <c r="G56" s="80">
        <f>147.8</f>
        <v>147.80000000000001</v>
      </c>
      <c r="H56" s="80">
        <v>294.2</v>
      </c>
      <c r="I56" s="80">
        <v>305.8</v>
      </c>
      <c r="M56" s="41"/>
      <c r="N56" s="42"/>
      <c r="O56" s="42"/>
      <c r="P56" s="42"/>
      <c r="Q56" s="42"/>
    </row>
    <row r="57" spans="1:17" ht="32.25" customHeight="1" x14ac:dyDescent="0.25">
      <c r="A57" s="52" t="s">
        <v>200</v>
      </c>
      <c r="B57" s="79" t="s">
        <v>59</v>
      </c>
      <c r="C57" s="67" t="s">
        <v>27</v>
      </c>
      <c r="D57" s="67" t="s">
        <v>60</v>
      </c>
      <c r="E57" s="68"/>
      <c r="F57" s="63"/>
      <c r="G57" s="78">
        <f>G58</f>
        <v>2500</v>
      </c>
      <c r="H57" s="78">
        <f t="shared" ref="H57:I57" si="27">H58</f>
        <v>2500</v>
      </c>
      <c r="I57" s="78">
        <f t="shared" si="27"/>
        <v>2500</v>
      </c>
      <c r="M57" s="41"/>
      <c r="N57" s="42"/>
      <c r="O57" s="42"/>
      <c r="P57" s="42"/>
      <c r="Q57" s="42"/>
    </row>
    <row r="58" spans="1:17" ht="33.75" customHeight="1" x14ac:dyDescent="0.25">
      <c r="A58" s="54" t="s">
        <v>201</v>
      </c>
      <c r="B58" s="62" t="s">
        <v>202</v>
      </c>
      <c r="C58" s="63" t="s">
        <v>27</v>
      </c>
      <c r="D58" s="63" t="s">
        <v>60</v>
      </c>
      <c r="E58" s="64" t="s">
        <v>137</v>
      </c>
      <c r="F58" s="63"/>
      <c r="G58" s="80">
        <f>G59</f>
        <v>2500</v>
      </c>
      <c r="H58" s="80">
        <f t="shared" ref="H58:I58" si="28">H59</f>
        <v>2500</v>
      </c>
      <c r="I58" s="80">
        <f t="shared" si="28"/>
        <v>2500</v>
      </c>
      <c r="M58" s="41"/>
      <c r="N58" s="42"/>
      <c r="O58" s="42"/>
      <c r="P58" s="42"/>
      <c r="Q58" s="42"/>
    </row>
    <row r="59" spans="1:17" ht="33" customHeight="1" x14ac:dyDescent="0.25">
      <c r="A59" s="54" t="s">
        <v>203</v>
      </c>
      <c r="B59" s="62" t="s">
        <v>123</v>
      </c>
      <c r="C59" s="63" t="s">
        <v>27</v>
      </c>
      <c r="D59" s="63" t="s">
        <v>60</v>
      </c>
      <c r="E59" s="64" t="s">
        <v>137</v>
      </c>
      <c r="F59" s="63" t="s">
        <v>120</v>
      </c>
      <c r="G59" s="80">
        <f>2500</f>
        <v>2500</v>
      </c>
      <c r="H59" s="80">
        <f>2500</f>
        <v>2500</v>
      </c>
      <c r="I59" s="80">
        <f>2500</f>
        <v>2500</v>
      </c>
      <c r="M59" s="41"/>
      <c r="N59" s="42"/>
      <c r="O59" s="42"/>
      <c r="P59" s="42"/>
      <c r="Q59" s="42"/>
    </row>
    <row r="60" spans="1:17" ht="25.5" customHeight="1" x14ac:dyDescent="0.25">
      <c r="A60" s="54" t="s">
        <v>224</v>
      </c>
      <c r="B60" s="62" t="s">
        <v>225</v>
      </c>
      <c r="C60" s="63" t="s">
        <v>27</v>
      </c>
      <c r="D60" s="63" t="s">
        <v>60</v>
      </c>
      <c r="E60" s="64" t="s">
        <v>137</v>
      </c>
      <c r="F60" s="63" t="s">
        <v>226</v>
      </c>
      <c r="G60" s="80">
        <v>2500</v>
      </c>
      <c r="H60" s="80">
        <v>2600</v>
      </c>
      <c r="I60" s="80">
        <v>2700</v>
      </c>
      <c r="M60" s="41"/>
      <c r="N60" s="42"/>
      <c r="O60" s="42"/>
      <c r="P60" s="42"/>
      <c r="Q60" s="42"/>
    </row>
    <row r="61" spans="1:17" ht="21" customHeight="1" x14ac:dyDescent="0.25">
      <c r="A61" s="52" t="s">
        <v>204</v>
      </c>
      <c r="B61" s="79" t="s">
        <v>61</v>
      </c>
      <c r="C61" s="67" t="s">
        <v>27</v>
      </c>
      <c r="D61" s="67" t="s">
        <v>62</v>
      </c>
      <c r="E61" s="68"/>
      <c r="F61" s="67"/>
      <c r="G61" s="78">
        <f>G62+G65</f>
        <v>207.8</v>
      </c>
      <c r="H61" s="78">
        <f t="shared" ref="H61:I61" si="29">H62+H65</f>
        <v>8.1</v>
      </c>
      <c r="I61" s="78">
        <f t="shared" si="29"/>
        <v>108.4</v>
      </c>
      <c r="M61" s="41"/>
      <c r="N61" s="42"/>
      <c r="O61" s="42"/>
      <c r="P61" s="42"/>
      <c r="Q61" s="42"/>
    </row>
    <row r="62" spans="1:17" ht="33.75" customHeight="1" x14ac:dyDescent="0.25">
      <c r="A62" s="88" t="s">
        <v>262</v>
      </c>
      <c r="B62" s="85" t="s">
        <v>263</v>
      </c>
      <c r="C62" s="86" t="s">
        <v>27</v>
      </c>
      <c r="D62" s="86" t="s">
        <v>62</v>
      </c>
      <c r="E62" s="87" t="s">
        <v>264</v>
      </c>
      <c r="F62" s="86"/>
      <c r="G62" s="65">
        <f>G63</f>
        <v>200</v>
      </c>
      <c r="H62" s="65">
        <f t="shared" ref="H62:I62" si="30">H63</f>
        <v>0</v>
      </c>
      <c r="I62" s="65">
        <f t="shared" si="30"/>
        <v>100</v>
      </c>
      <c r="M62" s="41"/>
      <c r="N62" s="42"/>
      <c r="O62" s="42"/>
      <c r="P62" s="42"/>
      <c r="Q62" s="42"/>
    </row>
    <row r="63" spans="1:17" ht="33.75" customHeight="1" x14ac:dyDescent="0.25">
      <c r="A63" s="88" t="s">
        <v>265</v>
      </c>
      <c r="B63" s="85" t="s">
        <v>122</v>
      </c>
      <c r="C63" s="86" t="s">
        <v>27</v>
      </c>
      <c r="D63" s="86" t="s">
        <v>62</v>
      </c>
      <c r="E63" s="87" t="s">
        <v>264</v>
      </c>
      <c r="F63" s="86" t="s">
        <v>118</v>
      </c>
      <c r="G63" s="65">
        <f>G64</f>
        <v>200</v>
      </c>
      <c r="H63" s="65">
        <f t="shared" ref="H63:I63" si="31">H64</f>
        <v>0</v>
      </c>
      <c r="I63" s="65">
        <f t="shared" si="31"/>
        <v>100</v>
      </c>
      <c r="M63" s="41"/>
      <c r="N63" s="42"/>
      <c r="O63" s="42"/>
      <c r="P63" s="42"/>
      <c r="Q63" s="42"/>
    </row>
    <row r="64" spans="1:17" ht="47.25" customHeight="1" x14ac:dyDescent="0.25">
      <c r="A64" s="88" t="s">
        <v>266</v>
      </c>
      <c r="B64" s="85" t="s">
        <v>214</v>
      </c>
      <c r="C64" s="86" t="s">
        <v>27</v>
      </c>
      <c r="D64" s="86" t="s">
        <v>62</v>
      </c>
      <c r="E64" s="87" t="s">
        <v>264</v>
      </c>
      <c r="F64" s="86" t="s">
        <v>215</v>
      </c>
      <c r="G64" s="65">
        <v>200</v>
      </c>
      <c r="H64" s="65">
        <v>0</v>
      </c>
      <c r="I64" s="65">
        <v>100</v>
      </c>
      <c r="M64" s="41"/>
      <c r="N64" s="42"/>
      <c r="O64" s="42"/>
      <c r="P64" s="42"/>
      <c r="Q64" s="42"/>
    </row>
    <row r="65" spans="1:14" ht="75" x14ac:dyDescent="0.25">
      <c r="A65" s="88" t="s">
        <v>267</v>
      </c>
      <c r="B65" s="85" t="s">
        <v>136</v>
      </c>
      <c r="C65" s="86" t="s">
        <v>27</v>
      </c>
      <c r="D65" s="86" t="s">
        <v>62</v>
      </c>
      <c r="E65" s="87" t="s">
        <v>199</v>
      </c>
      <c r="F65" s="86"/>
      <c r="G65" s="80">
        <f>G66</f>
        <v>7.8</v>
      </c>
      <c r="H65" s="80">
        <f t="shared" ref="H65:I65" si="32">H66</f>
        <v>8.1</v>
      </c>
      <c r="I65" s="80">
        <f t="shared" si="32"/>
        <v>8.4</v>
      </c>
    </row>
    <row r="66" spans="1:14" ht="30" x14ac:dyDescent="0.25">
      <c r="A66" s="88" t="s">
        <v>268</v>
      </c>
      <c r="B66" s="85" t="s">
        <v>122</v>
      </c>
      <c r="C66" s="86" t="s">
        <v>27</v>
      </c>
      <c r="D66" s="86" t="s">
        <v>62</v>
      </c>
      <c r="E66" s="87" t="s">
        <v>199</v>
      </c>
      <c r="F66" s="86" t="s">
        <v>118</v>
      </c>
      <c r="G66" s="80">
        <f>G67</f>
        <v>7.8</v>
      </c>
      <c r="H66" s="80">
        <f t="shared" ref="H66:I66" si="33">H67</f>
        <v>8.1</v>
      </c>
      <c r="I66" s="80">
        <f t="shared" si="33"/>
        <v>8.4</v>
      </c>
    </row>
    <row r="67" spans="1:14" ht="45" x14ac:dyDescent="0.25">
      <c r="A67" s="88" t="s">
        <v>269</v>
      </c>
      <c r="B67" s="85" t="s">
        <v>214</v>
      </c>
      <c r="C67" s="86" t="s">
        <v>27</v>
      </c>
      <c r="D67" s="86" t="s">
        <v>62</v>
      </c>
      <c r="E67" s="87" t="s">
        <v>199</v>
      </c>
      <c r="F67" s="86" t="s">
        <v>215</v>
      </c>
      <c r="G67" s="80">
        <v>7.8</v>
      </c>
      <c r="H67" s="80">
        <v>8.1</v>
      </c>
      <c r="I67" s="80">
        <v>8.4</v>
      </c>
    </row>
    <row r="68" spans="1:14" ht="42.75" x14ac:dyDescent="0.25">
      <c r="A68" s="52" t="s">
        <v>281</v>
      </c>
      <c r="B68" s="74" t="s">
        <v>63</v>
      </c>
      <c r="C68" s="67" t="s">
        <v>27</v>
      </c>
      <c r="D68" s="67" t="s">
        <v>64</v>
      </c>
      <c r="E68" s="68"/>
      <c r="F68" s="63"/>
      <c r="G68" s="78">
        <f>G69</f>
        <v>126.7</v>
      </c>
      <c r="H68" s="78">
        <f t="shared" ref="H68:I68" si="34">H69</f>
        <v>157.19999999999999</v>
      </c>
      <c r="I68" s="78">
        <f t="shared" si="34"/>
        <v>167.8</v>
      </c>
    </row>
    <row r="69" spans="1:14" s="39" customFormat="1" ht="57" x14ac:dyDescent="0.25">
      <c r="A69" s="52" t="s">
        <v>282</v>
      </c>
      <c r="B69" s="79" t="s">
        <v>107</v>
      </c>
      <c r="C69" s="67" t="s">
        <v>27</v>
      </c>
      <c r="D69" s="67" t="s">
        <v>65</v>
      </c>
      <c r="E69" s="68"/>
      <c r="F69" s="67"/>
      <c r="G69" s="78">
        <f>G70+G73</f>
        <v>126.7</v>
      </c>
      <c r="H69" s="78">
        <f t="shared" ref="H69:I69" si="35">H70+H73</f>
        <v>157.19999999999999</v>
      </c>
      <c r="I69" s="78">
        <f t="shared" si="35"/>
        <v>167.8</v>
      </c>
    </row>
    <row r="70" spans="1:14" s="39" customFormat="1" ht="120" x14ac:dyDescent="0.25">
      <c r="A70" s="54" t="s">
        <v>283</v>
      </c>
      <c r="B70" s="62" t="s">
        <v>140</v>
      </c>
      <c r="C70" s="63" t="s">
        <v>27</v>
      </c>
      <c r="D70" s="63" t="s">
        <v>65</v>
      </c>
      <c r="E70" s="64" t="s">
        <v>141</v>
      </c>
      <c r="F70" s="63"/>
      <c r="G70" s="80">
        <f>G71</f>
        <v>6.7</v>
      </c>
      <c r="H70" s="80">
        <f t="shared" ref="H70:I70" si="36">H71</f>
        <v>7.2</v>
      </c>
      <c r="I70" s="80">
        <f t="shared" si="36"/>
        <v>7.8</v>
      </c>
    </row>
    <row r="71" spans="1:14" ht="30" x14ac:dyDescent="0.25">
      <c r="A71" s="54" t="s">
        <v>284</v>
      </c>
      <c r="B71" s="62" t="s">
        <v>122</v>
      </c>
      <c r="C71" s="63" t="s">
        <v>27</v>
      </c>
      <c r="D71" s="63" t="s">
        <v>65</v>
      </c>
      <c r="E71" s="64" t="s">
        <v>141</v>
      </c>
      <c r="F71" s="63" t="s">
        <v>118</v>
      </c>
      <c r="G71" s="80">
        <f>G72</f>
        <v>6.7</v>
      </c>
      <c r="H71" s="80">
        <f t="shared" ref="H71:I71" si="37">H72</f>
        <v>7.2</v>
      </c>
      <c r="I71" s="80">
        <f t="shared" si="37"/>
        <v>7.8</v>
      </c>
    </row>
    <row r="72" spans="1:14" ht="45" x14ac:dyDescent="0.25">
      <c r="A72" s="54" t="s">
        <v>285</v>
      </c>
      <c r="B72" s="62" t="s">
        <v>214</v>
      </c>
      <c r="C72" s="63" t="s">
        <v>27</v>
      </c>
      <c r="D72" s="63" t="s">
        <v>65</v>
      </c>
      <c r="E72" s="64" t="s">
        <v>141</v>
      </c>
      <c r="F72" s="63" t="s">
        <v>215</v>
      </c>
      <c r="G72" s="80">
        <v>6.7</v>
      </c>
      <c r="H72" s="80">
        <v>7.2</v>
      </c>
      <c r="I72" s="80">
        <v>7.8</v>
      </c>
    </row>
    <row r="73" spans="1:14" ht="90" x14ac:dyDescent="0.25">
      <c r="A73" s="54" t="s">
        <v>315</v>
      </c>
      <c r="B73" s="62" t="s">
        <v>142</v>
      </c>
      <c r="C73" s="63" t="s">
        <v>27</v>
      </c>
      <c r="D73" s="63" t="s">
        <v>65</v>
      </c>
      <c r="E73" s="64" t="s">
        <v>143</v>
      </c>
      <c r="F73" s="63"/>
      <c r="G73" s="80">
        <f>G74</f>
        <v>120</v>
      </c>
      <c r="H73" s="80">
        <f t="shared" ref="H73:I73" si="38">H74</f>
        <v>150</v>
      </c>
      <c r="I73" s="80">
        <f t="shared" si="38"/>
        <v>160</v>
      </c>
    </row>
    <row r="74" spans="1:14" ht="30" x14ac:dyDescent="0.25">
      <c r="A74" s="54" t="s">
        <v>316</v>
      </c>
      <c r="B74" s="62" t="s">
        <v>122</v>
      </c>
      <c r="C74" s="63" t="s">
        <v>27</v>
      </c>
      <c r="D74" s="63" t="s">
        <v>65</v>
      </c>
      <c r="E74" s="64" t="s">
        <v>143</v>
      </c>
      <c r="F74" s="63" t="s">
        <v>118</v>
      </c>
      <c r="G74" s="80">
        <f>G75</f>
        <v>120</v>
      </c>
      <c r="H74" s="80">
        <f t="shared" ref="H74:I74" si="39">H75</f>
        <v>150</v>
      </c>
      <c r="I74" s="80">
        <f t="shared" si="39"/>
        <v>160</v>
      </c>
    </row>
    <row r="75" spans="1:14" ht="45" x14ac:dyDescent="0.25">
      <c r="A75" s="54" t="s">
        <v>317</v>
      </c>
      <c r="B75" s="62" t="s">
        <v>214</v>
      </c>
      <c r="C75" s="63" t="s">
        <v>27</v>
      </c>
      <c r="D75" s="63" t="s">
        <v>65</v>
      </c>
      <c r="E75" s="64" t="s">
        <v>143</v>
      </c>
      <c r="F75" s="63" t="s">
        <v>215</v>
      </c>
      <c r="G75" s="80">
        <v>120</v>
      </c>
      <c r="H75" s="80">
        <v>150</v>
      </c>
      <c r="I75" s="80">
        <v>160</v>
      </c>
    </row>
    <row r="76" spans="1:14" ht="32.25" customHeight="1" x14ac:dyDescent="0.25">
      <c r="A76" s="52" t="s">
        <v>286</v>
      </c>
      <c r="B76" s="75" t="s">
        <v>66</v>
      </c>
      <c r="C76" s="67" t="s">
        <v>27</v>
      </c>
      <c r="D76" s="67" t="s">
        <v>67</v>
      </c>
      <c r="E76" s="64"/>
      <c r="F76" s="63"/>
      <c r="G76" s="78">
        <f>G77</f>
        <v>320</v>
      </c>
      <c r="H76" s="78">
        <f t="shared" ref="H76:I76" si="40">H77</f>
        <v>700</v>
      </c>
      <c r="I76" s="78">
        <f t="shared" si="40"/>
        <v>900</v>
      </c>
    </row>
    <row r="77" spans="1:14" ht="51.75" customHeight="1" x14ac:dyDescent="0.25">
      <c r="A77" s="52" t="s">
        <v>287</v>
      </c>
      <c r="B77" s="90" t="s">
        <v>68</v>
      </c>
      <c r="C77" s="67" t="s">
        <v>27</v>
      </c>
      <c r="D77" s="67" t="s">
        <v>69</v>
      </c>
      <c r="E77" s="68"/>
      <c r="F77" s="67"/>
      <c r="G77" s="78">
        <f>G78</f>
        <v>320</v>
      </c>
      <c r="H77" s="78">
        <f t="shared" ref="H77:I77" si="41">H78</f>
        <v>700</v>
      </c>
      <c r="I77" s="78">
        <f t="shared" si="41"/>
        <v>900</v>
      </c>
    </row>
    <row r="78" spans="1:14" ht="60" x14ac:dyDescent="0.25">
      <c r="A78" s="54" t="s">
        <v>288</v>
      </c>
      <c r="B78" s="58" t="s">
        <v>144</v>
      </c>
      <c r="C78" s="63" t="s">
        <v>27</v>
      </c>
      <c r="D78" s="63" t="s">
        <v>69</v>
      </c>
      <c r="E78" s="64" t="s">
        <v>145</v>
      </c>
      <c r="F78" s="63"/>
      <c r="G78" s="80">
        <f>G79</f>
        <v>320</v>
      </c>
      <c r="H78" s="80">
        <f t="shared" ref="H78:I78" si="42">H79</f>
        <v>700</v>
      </c>
      <c r="I78" s="80">
        <f t="shared" si="42"/>
        <v>900</v>
      </c>
    </row>
    <row r="79" spans="1:14" ht="30" x14ac:dyDescent="0.25">
      <c r="A79" s="54" t="s">
        <v>289</v>
      </c>
      <c r="B79" s="58" t="s">
        <v>122</v>
      </c>
      <c r="C79" s="63" t="s">
        <v>27</v>
      </c>
      <c r="D79" s="63" t="s">
        <v>69</v>
      </c>
      <c r="E79" s="64" t="s">
        <v>145</v>
      </c>
      <c r="F79" s="63" t="s">
        <v>118</v>
      </c>
      <c r="G79" s="80">
        <f>G80</f>
        <v>320</v>
      </c>
      <c r="H79" s="80">
        <f t="shared" ref="H79:I79" si="43">H80</f>
        <v>700</v>
      </c>
      <c r="I79" s="80">
        <f t="shared" si="43"/>
        <v>900</v>
      </c>
      <c r="N79" s="43"/>
    </row>
    <row r="80" spans="1:14" ht="45" x14ac:dyDescent="0.25">
      <c r="A80" s="54" t="s">
        <v>290</v>
      </c>
      <c r="B80" s="58" t="s">
        <v>214</v>
      </c>
      <c r="C80" s="63" t="s">
        <v>27</v>
      </c>
      <c r="D80" s="63" t="s">
        <v>69</v>
      </c>
      <c r="E80" s="64" t="s">
        <v>145</v>
      </c>
      <c r="F80" s="63" t="s">
        <v>215</v>
      </c>
      <c r="G80" s="80">
        <v>320</v>
      </c>
      <c r="H80" s="80">
        <v>700</v>
      </c>
      <c r="I80" s="80">
        <v>900</v>
      </c>
    </row>
    <row r="81" spans="1:9" ht="28.5" x14ac:dyDescent="0.25">
      <c r="A81" s="52" t="s">
        <v>291</v>
      </c>
      <c r="B81" s="74" t="s">
        <v>70</v>
      </c>
      <c r="C81" s="67" t="s">
        <v>27</v>
      </c>
      <c r="D81" s="67" t="s">
        <v>71</v>
      </c>
      <c r="E81" s="68"/>
      <c r="F81" s="63"/>
      <c r="G81" s="78">
        <f>G82</f>
        <v>48231.5</v>
      </c>
      <c r="H81" s="78">
        <f t="shared" ref="H81:I81" si="44">H82</f>
        <v>47300</v>
      </c>
      <c r="I81" s="78">
        <f t="shared" si="44"/>
        <v>46950</v>
      </c>
    </row>
    <row r="82" spans="1:9" ht="32.25" customHeight="1" x14ac:dyDescent="0.25">
      <c r="A82" s="52" t="s">
        <v>292</v>
      </c>
      <c r="B82" s="79" t="s">
        <v>205</v>
      </c>
      <c r="C82" s="67" t="s">
        <v>27</v>
      </c>
      <c r="D82" s="67" t="s">
        <v>72</v>
      </c>
      <c r="E82" s="68"/>
      <c r="F82" s="67"/>
      <c r="G82" s="78">
        <f>G83+G86+G89+G94+G97+G92</f>
        <v>48231.5</v>
      </c>
      <c r="H82" s="78">
        <f>H83+H86+H89+H94+H97+H92</f>
        <v>47300</v>
      </c>
      <c r="I82" s="78">
        <f t="shared" ref="I82" si="45">I83+I86+I89+I94+I97+I92</f>
        <v>46950</v>
      </c>
    </row>
    <row r="83" spans="1:9" ht="30" x14ac:dyDescent="0.25">
      <c r="A83" s="54" t="s">
        <v>293</v>
      </c>
      <c r="B83" s="62" t="s">
        <v>270</v>
      </c>
      <c r="C83" s="63" t="s">
        <v>27</v>
      </c>
      <c r="D83" s="63" t="s">
        <v>72</v>
      </c>
      <c r="E83" s="64" t="s">
        <v>148</v>
      </c>
      <c r="F83" s="63"/>
      <c r="G83" s="80">
        <f>G84</f>
        <v>33215.4</v>
      </c>
      <c r="H83" s="80">
        <f t="shared" ref="H83:I83" si="46">H84</f>
        <v>29900</v>
      </c>
      <c r="I83" s="80">
        <f t="shared" si="46"/>
        <v>27700</v>
      </c>
    </row>
    <row r="84" spans="1:9" ht="30" x14ac:dyDescent="0.25">
      <c r="A84" s="54" t="s">
        <v>294</v>
      </c>
      <c r="B84" s="62" t="s">
        <v>122</v>
      </c>
      <c r="C84" s="63" t="s">
        <v>27</v>
      </c>
      <c r="D84" s="63" t="s">
        <v>72</v>
      </c>
      <c r="E84" s="64" t="s">
        <v>148</v>
      </c>
      <c r="F84" s="63" t="s">
        <v>118</v>
      </c>
      <c r="G84" s="80">
        <f>G85</f>
        <v>33215.4</v>
      </c>
      <c r="H84" s="80">
        <v>29900</v>
      </c>
      <c r="I84" s="80">
        <f t="shared" ref="I84" si="47">I85</f>
        <v>27700</v>
      </c>
    </row>
    <row r="85" spans="1:9" ht="45" x14ac:dyDescent="0.25">
      <c r="A85" s="54" t="s">
        <v>295</v>
      </c>
      <c r="B85" s="62" t="s">
        <v>214</v>
      </c>
      <c r="C85" s="63" t="s">
        <v>27</v>
      </c>
      <c r="D85" s="63" t="s">
        <v>72</v>
      </c>
      <c r="E85" s="64" t="s">
        <v>148</v>
      </c>
      <c r="F85" s="63" t="s">
        <v>215</v>
      </c>
      <c r="G85" s="80">
        <v>33215.4</v>
      </c>
      <c r="H85" s="80">
        <v>24900</v>
      </c>
      <c r="I85" s="80">
        <v>27700</v>
      </c>
    </row>
    <row r="86" spans="1:9" ht="45" x14ac:dyDescent="0.25">
      <c r="A86" s="54" t="s">
        <v>318</v>
      </c>
      <c r="B86" s="62" t="s">
        <v>227</v>
      </c>
      <c r="C86" s="63" t="s">
        <v>27</v>
      </c>
      <c r="D86" s="63" t="s">
        <v>72</v>
      </c>
      <c r="E86" s="64" t="s">
        <v>149</v>
      </c>
      <c r="F86" s="63"/>
      <c r="G86" s="80">
        <f>G87</f>
        <v>2100</v>
      </c>
      <c r="H86" s="80">
        <f t="shared" ref="H86:I86" si="48">H87</f>
        <v>2500</v>
      </c>
      <c r="I86" s="80">
        <f t="shared" si="48"/>
        <v>2750</v>
      </c>
    </row>
    <row r="87" spans="1:9" ht="30" x14ac:dyDescent="0.25">
      <c r="A87" s="54" t="s">
        <v>319</v>
      </c>
      <c r="B87" s="62" t="s">
        <v>122</v>
      </c>
      <c r="C87" s="63" t="s">
        <v>27</v>
      </c>
      <c r="D87" s="63" t="s">
        <v>72</v>
      </c>
      <c r="E87" s="64" t="s">
        <v>149</v>
      </c>
      <c r="F87" s="63" t="s">
        <v>118</v>
      </c>
      <c r="G87" s="80">
        <f>G88</f>
        <v>2100</v>
      </c>
      <c r="H87" s="80">
        <f t="shared" ref="H87:I87" si="49">H88</f>
        <v>2500</v>
      </c>
      <c r="I87" s="80">
        <f t="shared" si="49"/>
        <v>2750</v>
      </c>
    </row>
    <row r="88" spans="1:9" ht="45" x14ac:dyDescent="0.25">
      <c r="A88" s="54" t="s">
        <v>320</v>
      </c>
      <c r="B88" s="62" t="s">
        <v>214</v>
      </c>
      <c r="C88" s="63" t="s">
        <v>27</v>
      </c>
      <c r="D88" s="63" t="s">
        <v>72</v>
      </c>
      <c r="E88" s="64" t="s">
        <v>149</v>
      </c>
      <c r="F88" s="63" t="s">
        <v>215</v>
      </c>
      <c r="G88" s="80">
        <v>2100</v>
      </c>
      <c r="H88" s="80">
        <v>2500</v>
      </c>
      <c r="I88" s="80">
        <v>2750</v>
      </c>
    </row>
    <row r="89" spans="1:9" ht="30" x14ac:dyDescent="0.25">
      <c r="A89" s="54" t="s">
        <v>321</v>
      </c>
      <c r="B89" s="62" t="s">
        <v>228</v>
      </c>
      <c r="C89" s="63" t="s">
        <v>27</v>
      </c>
      <c r="D89" s="63" t="s">
        <v>72</v>
      </c>
      <c r="E89" s="64" t="s">
        <v>150</v>
      </c>
      <c r="F89" s="63"/>
      <c r="G89" s="80">
        <f>G90</f>
        <v>10616.1</v>
      </c>
      <c r="H89" s="80">
        <f t="shared" ref="H89:I89" si="50">H90</f>
        <v>12500</v>
      </c>
      <c r="I89" s="80">
        <f t="shared" si="50"/>
        <v>13700</v>
      </c>
    </row>
    <row r="90" spans="1:9" ht="30" x14ac:dyDescent="0.25">
      <c r="A90" s="54" t="s">
        <v>322</v>
      </c>
      <c r="B90" s="62" t="s">
        <v>122</v>
      </c>
      <c r="C90" s="63" t="s">
        <v>27</v>
      </c>
      <c r="D90" s="63" t="s">
        <v>72</v>
      </c>
      <c r="E90" s="64" t="s">
        <v>150</v>
      </c>
      <c r="F90" s="63" t="s">
        <v>118</v>
      </c>
      <c r="G90" s="80">
        <f>G91</f>
        <v>10616.1</v>
      </c>
      <c r="H90" s="80">
        <f t="shared" ref="H90:I90" si="51">H91</f>
        <v>12500</v>
      </c>
      <c r="I90" s="80">
        <f t="shared" si="51"/>
        <v>13700</v>
      </c>
    </row>
    <row r="91" spans="1:9" ht="45" x14ac:dyDescent="0.25">
      <c r="A91" s="54" t="s">
        <v>323</v>
      </c>
      <c r="B91" s="62" t="s">
        <v>214</v>
      </c>
      <c r="C91" s="63" t="s">
        <v>27</v>
      </c>
      <c r="D91" s="63" t="s">
        <v>72</v>
      </c>
      <c r="E91" s="64" t="s">
        <v>150</v>
      </c>
      <c r="F91" s="63" t="s">
        <v>215</v>
      </c>
      <c r="G91" s="80">
        <v>10616.1</v>
      </c>
      <c r="H91" s="80">
        <v>12500</v>
      </c>
      <c r="I91" s="80">
        <v>13700</v>
      </c>
    </row>
    <row r="92" spans="1:9" ht="29.25" customHeight="1" x14ac:dyDescent="0.25">
      <c r="A92" s="54" t="s">
        <v>377</v>
      </c>
      <c r="B92" s="96" t="s">
        <v>123</v>
      </c>
      <c r="C92" s="63" t="s">
        <v>27</v>
      </c>
      <c r="D92" s="63" t="s">
        <v>72</v>
      </c>
      <c r="E92" s="64" t="s">
        <v>150</v>
      </c>
      <c r="F92" s="63" t="s">
        <v>120</v>
      </c>
      <c r="G92" s="80">
        <f>G93</f>
        <v>600</v>
      </c>
      <c r="H92" s="80">
        <f t="shared" ref="H92:I92" si="52">H93</f>
        <v>700</v>
      </c>
      <c r="I92" s="80">
        <f t="shared" si="52"/>
        <v>900</v>
      </c>
    </row>
    <row r="93" spans="1:9" ht="29.25" customHeight="1" x14ac:dyDescent="0.25">
      <c r="A93" s="54" t="s">
        <v>378</v>
      </c>
      <c r="B93" s="96" t="s">
        <v>183</v>
      </c>
      <c r="C93" s="63" t="s">
        <v>27</v>
      </c>
      <c r="D93" s="63" t="s">
        <v>72</v>
      </c>
      <c r="E93" s="64" t="s">
        <v>150</v>
      </c>
      <c r="F93" s="63" t="s">
        <v>184</v>
      </c>
      <c r="G93" s="80">
        <v>600</v>
      </c>
      <c r="H93" s="80">
        <v>700</v>
      </c>
      <c r="I93" s="80">
        <v>900</v>
      </c>
    </row>
    <row r="94" spans="1:9" ht="30" x14ac:dyDescent="0.25">
      <c r="A94" s="54" t="s">
        <v>324</v>
      </c>
      <c r="B94" s="62" t="s">
        <v>229</v>
      </c>
      <c r="C94" s="63" t="s">
        <v>27</v>
      </c>
      <c r="D94" s="63" t="s">
        <v>72</v>
      </c>
      <c r="E94" s="64" t="s">
        <v>151</v>
      </c>
      <c r="F94" s="63"/>
      <c r="G94" s="80">
        <f>G95</f>
        <v>1000</v>
      </c>
      <c r="H94" s="80">
        <f t="shared" ref="H94:I94" si="53">H95</f>
        <v>1200</v>
      </c>
      <c r="I94" s="80">
        <f t="shared" si="53"/>
        <v>1300</v>
      </c>
    </row>
    <row r="95" spans="1:9" ht="30" x14ac:dyDescent="0.25">
      <c r="A95" s="54" t="s">
        <v>325</v>
      </c>
      <c r="B95" s="62" t="s">
        <v>122</v>
      </c>
      <c r="C95" s="63" t="s">
        <v>27</v>
      </c>
      <c r="D95" s="63" t="s">
        <v>72</v>
      </c>
      <c r="E95" s="64" t="s">
        <v>151</v>
      </c>
      <c r="F95" s="63" t="s">
        <v>118</v>
      </c>
      <c r="G95" s="80">
        <f>G96</f>
        <v>1000</v>
      </c>
      <c r="H95" s="80">
        <f t="shared" ref="H95:I95" si="54">H96</f>
        <v>1200</v>
      </c>
      <c r="I95" s="80">
        <f t="shared" si="54"/>
        <v>1300</v>
      </c>
    </row>
    <row r="96" spans="1:9" ht="45" x14ac:dyDescent="0.25">
      <c r="A96" s="54" t="s">
        <v>326</v>
      </c>
      <c r="B96" s="62" t="s">
        <v>214</v>
      </c>
      <c r="C96" s="63" t="s">
        <v>27</v>
      </c>
      <c r="D96" s="63" t="s">
        <v>72</v>
      </c>
      <c r="E96" s="64" t="s">
        <v>151</v>
      </c>
      <c r="F96" s="63" t="s">
        <v>215</v>
      </c>
      <c r="G96" s="80">
        <v>1000</v>
      </c>
      <c r="H96" s="80">
        <v>1200</v>
      </c>
      <c r="I96" s="80">
        <v>1300</v>
      </c>
    </row>
    <row r="97" spans="1:9" ht="45" x14ac:dyDescent="0.25">
      <c r="A97" s="54" t="s">
        <v>327</v>
      </c>
      <c r="B97" s="62" t="s">
        <v>238</v>
      </c>
      <c r="C97" s="63" t="s">
        <v>27</v>
      </c>
      <c r="D97" s="63" t="s">
        <v>72</v>
      </c>
      <c r="E97" s="64" t="s">
        <v>239</v>
      </c>
      <c r="F97" s="63"/>
      <c r="G97" s="80">
        <f>G98</f>
        <v>700</v>
      </c>
      <c r="H97" s="80">
        <f t="shared" ref="H97:I97" si="55">H98</f>
        <v>500</v>
      </c>
      <c r="I97" s="80">
        <f t="shared" si="55"/>
        <v>600</v>
      </c>
    </row>
    <row r="98" spans="1:9" ht="30" x14ac:dyDescent="0.25">
      <c r="A98" s="54" t="s">
        <v>328</v>
      </c>
      <c r="B98" s="62" t="s">
        <v>122</v>
      </c>
      <c r="C98" s="63" t="s">
        <v>27</v>
      </c>
      <c r="D98" s="63" t="s">
        <v>72</v>
      </c>
      <c r="E98" s="64" t="s">
        <v>239</v>
      </c>
      <c r="F98" s="63" t="s">
        <v>118</v>
      </c>
      <c r="G98" s="80">
        <f>G99</f>
        <v>700</v>
      </c>
      <c r="H98" s="80">
        <f t="shared" ref="H98:I98" si="56">H99</f>
        <v>500</v>
      </c>
      <c r="I98" s="80">
        <f t="shared" si="56"/>
        <v>600</v>
      </c>
    </row>
    <row r="99" spans="1:9" ht="45" x14ac:dyDescent="0.25">
      <c r="A99" s="54" t="s">
        <v>329</v>
      </c>
      <c r="B99" s="62" t="s">
        <v>214</v>
      </c>
      <c r="C99" s="63" t="s">
        <v>27</v>
      </c>
      <c r="D99" s="63" t="s">
        <v>72</v>
      </c>
      <c r="E99" s="64" t="s">
        <v>239</v>
      </c>
      <c r="F99" s="63" t="s">
        <v>215</v>
      </c>
      <c r="G99" s="80">
        <v>700</v>
      </c>
      <c r="H99" s="80">
        <v>500</v>
      </c>
      <c r="I99" s="80">
        <v>600</v>
      </c>
    </row>
    <row r="100" spans="1:9" ht="30.75" customHeight="1" x14ac:dyDescent="0.25">
      <c r="A100" s="52" t="s">
        <v>296</v>
      </c>
      <c r="B100" s="79" t="s">
        <v>367</v>
      </c>
      <c r="C100" s="67" t="s">
        <v>27</v>
      </c>
      <c r="D100" s="67" t="s">
        <v>271</v>
      </c>
      <c r="E100" s="68"/>
      <c r="F100" s="67"/>
      <c r="G100" s="78">
        <f>G101</f>
        <v>130</v>
      </c>
      <c r="H100" s="78">
        <f t="shared" ref="H100:I100" si="57">H101</f>
        <v>150</v>
      </c>
      <c r="I100" s="78">
        <f t="shared" si="57"/>
        <v>200</v>
      </c>
    </row>
    <row r="101" spans="1:9" ht="28.5" x14ac:dyDescent="0.25">
      <c r="A101" s="54" t="s">
        <v>297</v>
      </c>
      <c r="B101" s="79" t="s">
        <v>272</v>
      </c>
      <c r="C101" s="67" t="s">
        <v>27</v>
      </c>
      <c r="D101" s="67" t="s">
        <v>273</v>
      </c>
      <c r="E101" s="68"/>
      <c r="F101" s="67"/>
      <c r="G101" s="78">
        <f>G102</f>
        <v>130</v>
      </c>
      <c r="H101" s="78">
        <f t="shared" ref="H101:I101" si="58">H102</f>
        <v>150</v>
      </c>
      <c r="I101" s="78">
        <f t="shared" si="58"/>
        <v>200</v>
      </c>
    </row>
    <row r="102" spans="1:9" ht="60" x14ac:dyDescent="0.25">
      <c r="A102" s="54" t="s">
        <v>298</v>
      </c>
      <c r="B102" s="62" t="s">
        <v>274</v>
      </c>
      <c r="C102" s="63" t="s">
        <v>27</v>
      </c>
      <c r="D102" s="63" t="s">
        <v>273</v>
      </c>
      <c r="E102" s="64" t="s">
        <v>275</v>
      </c>
      <c r="F102" s="63"/>
      <c r="G102" s="80">
        <f>G103</f>
        <v>130</v>
      </c>
      <c r="H102" s="80">
        <f t="shared" ref="H102:I102" si="59">H103</f>
        <v>150</v>
      </c>
      <c r="I102" s="80">
        <f t="shared" si="59"/>
        <v>200</v>
      </c>
    </row>
    <row r="103" spans="1:9" ht="30" x14ac:dyDescent="0.25">
      <c r="A103" s="54" t="s">
        <v>299</v>
      </c>
      <c r="B103" s="62" t="s">
        <v>122</v>
      </c>
      <c r="C103" s="63" t="s">
        <v>27</v>
      </c>
      <c r="D103" s="63" t="s">
        <v>273</v>
      </c>
      <c r="E103" s="64" t="s">
        <v>275</v>
      </c>
      <c r="F103" s="63" t="s">
        <v>118</v>
      </c>
      <c r="G103" s="80">
        <f>G104</f>
        <v>130</v>
      </c>
      <c r="H103" s="80">
        <f t="shared" ref="H103:I103" si="60">H104</f>
        <v>150</v>
      </c>
      <c r="I103" s="80">
        <f t="shared" si="60"/>
        <v>200</v>
      </c>
    </row>
    <row r="104" spans="1:9" ht="45" x14ac:dyDescent="0.25">
      <c r="A104" s="54" t="s">
        <v>300</v>
      </c>
      <c r="B104" s="62" t="s">
        <v>214</v>
      </c>
      <c r="C104" s="63" t="s">
        <v>27</v>
      </c>
      <c r="D104" s="63" t="s">
        <v>273</v>
      </c>
      <c r="E104" s="64" t="s">
        <v>275</v>
      </c>
      <c r="F104" s="63" t="s">
        <v>215</v>
      </c>
      <c r="G104" s="80">
        <v>130</v>
      </c>
      <c r="H104" s="80">
        <v>150</v>
      </c>
      <c r="I104" s="80">
        <v>200</v>
      </c>
    </row>
    <row r="105" spans="1:9" ht="24.75" customHeight="1" x14ac:dyDescent="0.25">
      <c r="A105" s="52" t="s">
        <v>301</v>
      </c>
      <c r="B105" s="74" t="s">
        <v>73</v>
      </c>
      <c r="C105" s="67" t="s">
        <v>27</v>
      </c>
      <c r="D105" s="67" t="s">
        <v>74</v>
      </c>
      <c r="E105" s="68"/>
      <c r="F105" s="63"/>
      <c r="G105" s="78">
        <f>G106+G110</f>
        <v>1280</v>
      </c>
      <c r="H105" s="78">
        <f t="shared" ref="H105:I105" si="61">H106+H110</f>
        <v>1420</v>
      </c>
      <c r="I105" s="78">
        <f t="shared" si="61"/>
        <v>1530</v>
      </c>
    </row>
    <row r="106" spans="1:9" ht="28.5" x14ac:dyDescent="0.25">
      <c r="A106" s="52" t="s">
        <v>302</v>
      </c>
      <c r="B106" s="84" t="s">
        <v>108</v>
      </c>
      <c r="C106" s="67" t="s">
        <v>27</v>
      </c>
      <c r="D106" s="67" t="s">
        <v>109</v>
      </c>
      <c r="E106" s="68"/>
      <c r="F106" s="63"/>
      <c r="G106" s="78">
        <f>G107</f>
        <v>150</v>
      </c>
      <c r="H106" s="78">
        <f t="shared" ref="H106:I106" si="62">H107</f>
        <v>50</v>
      </c>
      <c r="I106" s="78">
        <f t="shared" si="62"/>
        <v>50</v>
      </c>
    </row>
    <row r="107" spans="1:9" ht="90" x14ac:dyDescent="0.25">
      <c r="A107" s="54" t="s">
        <v>303</v>
      </c>
      <c r="B107" s="69" t="s">
        <v>152</v>
      </c>
      <c r="C107" s="63" t="s">
        <v>27</v>
      </c>
      <c r="D107" s="63" t="s">
        <v>109</v>
      </c>
      <c r="E107" s="64" t="s">
        <v>153</v>
      </c>
      <c r="F107" s="63"/>
      <c r="G107" s="80">
        <f>G108</f>
        <v>150</v>
      </c>
      <c r="H107" s="80">
        <f t="shared" ref="H107:I107" si="63">H108</f>
        <v>50</v>
      </c>
      <c r="I107" s="80">
        <f t="shared" si="63"/>
        <v>50</v>
      </c>
    </row>
    <row r="108" spans="1:9" ht="30" x14ac:dyDescent="0.25">
      <c r="A108" s="54" t="s">
        <v>304</v>
      </c>
      <c r="B108" s="62" t="s">
        <v>122</v>
      </c>
      <c r="C108" s="63" t="s">
        <v>27</v>
      </c>
      <c r="D108" s="63" t="s">
        <v>109</v>
      </c>
      <c r="E108" s="64" t="s">
        <v>153</v>
      </c>
      <c r="F108" s="63" t="s">
        <v>118</v>
      </c>
      <c r="G108" s="80">
        <f>G109</f>
        <v>150</v>
      </c>
      <c r="H108" s="80">
        <f t="shared" ref="H108:I108" si="64">H109</f>
        <v>50</v>
      </c>
      <c r="I108" s="80">
        <f t="shared" si="64"/>
        <v>50</v>
      </c>
    </row>
    <row r="109" spans="1:9" ht="45" x14ac:dyDescent="0.25">
      <c r="A109" s="54" t="s">
        <v>305</v>
      </c>
      <c r="B109" s="62" t="s">
        <v>214</v>
      </c>
      <c r="C109" s="63" t="s">
        <v>27</v>
      </c>
      <c r="D109" s="63" t="s">
        <v>109</v>
      </c>
      <c r="E109" s="64" t="s">
        <v>153</v>
      </c>
      <c r="F109" s="63" t="s">
        <v>215</v>
      </c>
      <c r="G109" s="80">
        <v>150</v>
      </c>
      <c r="H109" s="80">
        <v>50</v>
      </c>
      <c r="I109" s="80">
        <v>50</v>
      </c>
    </row>
    <row r="110" spans="1:9" ht="15" x14ac:dyDescent="0.25">
      <c r="A110" s="52" t="s">
        <v>330</v>
      </c>
      <c r="B110" s="79" t="s">
        <v>230</v>
      </c>
      <c r="C110" s="67" t="s">
        <v>27</v>
      </c>
      <c r="D110" s="67" t="s">
        <v>231</v>
      </c>
      <c r="E110" s="68"/>
      <c r="F110" s="67"/>
      <c r="G110" s="78">
        <f>G111+G114+G117+G120+G123</f>
        <v>1130</v>
      </c>
      <c r="H110" s="78">
        <f t="shared" ref="H110:I110" si="65">H111+H114+H117+H120+H123</f>
        <v>1370</v>
      </c>
      <c r="I110" s="78">
        <f t="shared" si="65"/>
        <v>1480</v>
      </c>
    </row>
    <row r="111" spans="1:9" ht="30" x14ac:dyDescent="0.25">
      <c r="A111" s="54" t="s">
        <v>331</v>
      </c>
      <c r="B111" s="62" t="s">
        <v>232</v>
      </c>
      <c r="C111" s="63" t="s">
        <v>27</v>
      </c>
      <c r="D111" s="63" t="s">
        <v>231</v>
      </c>
      <c r="E111" s="64" t="s">
        <v>233</v>
      </c>
      <c r="F111" s="67"/>
      <c r="G111" s="80">
        <f>G112</f>
        <v>500</v>
      </c>
      <c r="H111" s="80">
        <f t="shared" ref="H111:I111" si="66">H112</f>
        <v>650</v>
      </c>
      <c r="I111" s="80">
        <f t="shared" si="66"/>
        <v>700</v>
      </c>
    </row>
    <row r="112" spans="1:9" ht="30" x14ac:dyDescent="0.25">
      <c r="A112" s="54" t="s">
        <v>332</v>
      </c>
      <c r="B112" s="62" t="s">
        <v>122</v>
      </c>
      <c r="C112" s="63" t="s">
        <v>27</v>
      </c>
      <c r="D112" s="63" t="s">
        <v>231</v>
      </c>
      <c r="E112" s="64" t="s">
        <v>233</v>
      </c>
      <c r="F112" s="63" t="s">
        <v>118</v>
      </c>
      <c r="G112" s="80">
        <f>G113</f>
        <v>500</v>
      </c>
      <c r="H112" s="80">
        <f t="shared" ref="H112:I112" si="67">H113</f>
        <v>650</v>
      </c>
      <c r="I112" s="80">
        <f t="shared" si="67"/>
        <v>700</v>
      </c>
    </row>
    <row r="113" spans="1:9" ht="45" x14ac:dyDescent="0.25">
      <c r="A113" s="54" t="s">
        <v>333</v>
      </c>
      <c r="B113" s="62" t="s">
        <v>214</v>
      </c>
      <c r="C113" s="63" t="s">
        <v>27</v>
      </c>
      <c r="D113" s="63" t="s">
        <v>231</v>
      </c>
      <c r="E113" s="64" t="s">
        <v>233</v>
      </c>
      <c r="F113" s="63" t="s">
        <v>215</v>
      </c>
      <c r="G113" s="80">
        <v>500</v>
      </c>
      <c r="H113" s="80">
        <v>650</v>
      </c>
      <c r="I113" s="80">
        <v>700</v>
      </c>
    </row>
    <row r="114" spans="1:9" ht="60" x14ac:dyDescent="0.25">
      <c r="A114" s="54" t="s">
        <v>334</v>
      </c>
      <c r="B114" s="62" t="s">
        <v>234</v>
      </c>
      <c r="C114" s="63" t="s">
        <v>27</v>
      </c>
      <c r="D114" s="63" t="s">
        <v>231</v>
      </c>
      <c r="E114" s="64" t="s">
        <v>235</v>
      </c>
      <c r="F114" s="63"/>
      <c r="G114" s="80">
        <f>G115</f>
        <v>130</v>
      </c>
      <c r="H114" s="80">
        <f t="shared" ref="H114:I114" si="68">H115</f>
        <v>150</v>
      </c>
      <c r="I114" s="80">
        <f t="shared" si="68"/>
        <v>160</v>
      </c>
    </row>
    <row r="115" spans="1:9" ht="30" x14ac:dyDescent="0.25">
      <c r="A115" s="54" t="s">
        <v>335</v>
      </c>
      <c r="B115" s="62" t="s">
        <v>122</v>
      </c>
      <c r="C115" s="63" t="s">
        <v>27</v>
      </c>
      <c r="D115" s="63" t="s">
        <v>231</v>
      </c>
      <c r="E115" s="64" t="s">
        <v>235</v>
      </c>
      <c r="F115" s="63" t="s">
        <v>118</v>
      </c>
      <c r="G115" s="80">
        <f>G116</f>
        <v>130</v>
      </c>
      <c r="H115" s="80">
        <f t="shared" ref="H115:I115" si="69">H116</f>
        <v>150</v>
      </c>
      <c r="I115" s="80">
        <f t="shared" si="69"/>
        <v>160</v>
      </c>
    </row>
    <row r="116" spans="1:9" ht="45" x14ac:dyDescent="0.25">
      <c r="A116" s="54" t="s">
        <v>336</v>
      </c>
      <c r="B116" s="62" t="s">
        <v>214</v>
      </c>
      <c r="C116" s="63" t="s">
        <v>27</v>
      </c>
      <c r="D116" s="63" t="s">
        <v>231</v>
      </c>
      <c r="E116" s="64" t="s">
        <v>235</v>
      </c>
      <c r="F116" s="63" t="s">
        <v>215</v>
      </c>
      <c r="G116" s="80">
        <v>130</v>
      </c>
      <c r="H116" s="80">
        <v>150</v>
      </c>
      <c r="I116" s="80">
        <v>160</v>
      </c>
    </row>
    <row r="117" spans="1:9" ht="75" x14ac:dyDescent="0.25">
      <c r="A117" s="54" t="s">
        <v>337</v>
      </c>
      <c r="B117" s="62" t="s">
        <v>236</v>
      </c>
      <c r="C117" s="63" t="s">
        <v>27</v>
      </c>
      <c r="D117" s="63" t="s">
        <v>231</v>
      </c>
      <c r="E117" s="64" t="s">
        <v>237</v>
      </c>
      <c r="F117" s="63"/>
      <c r="G117" s="80">
        <f>G118</f>
        <v>100</v>
      </c>
      <c r="H117" s="80">
        <f t="shared" ref="H117:I117" si="70">H118</f>
        <v>120</v>
      </c>
      <c r="I117" s="80">
        <f t="shared" si="70"/>
        <v>130</v>
      </c>
    </row>
    <row r="118" spans="1:9" ht="30" x14ac:dyDescent="0.25">
      <c r="A118" s="54" t="s">
        <v>338</v>
      </c>
      <c r="B118" s="62" t="s">
        <v>122</v>
      </c>
      <c r="C118" s="63" t="s">
        <v>27</v>
      </c>
      <c r="D118" s="63" t="s">
        <v>231</v>
      </c>
      <c r="E118" s="64" t="s">
        <v>237</v>
      </c>
      <c r="F118" s="63" t="s">
        <v>118</v>
      </c>
      <c r="G118" s="80">
        <f>G119</f>
        <v>100</v>
      </c>
      <c r="H118" s="80">
        <f>H119</f>
        <v>120</v>
      </c>
      <c r="I118" s="80">
        <f>I119</f>
        <v>130</v>
      </c>
    </row>
    <row r="119" spans="1:9" ht="45" x14ac:dyDescent="0.25">
      <c r="A119" s="54" t="s">
        <v>339</v>
      </c>
      <c r="B119" s="62" t="s">
        <v>214</v>
      </c>
      <c r="C119" s="63" t="s">
        <v>27</v>
      </c>
      <c r="D119" s="63" t="s">
        <v>231</v>
      </c>
      <c r="E119" s="64" t="s">
        <v>237</v>
      </c>
      <c r="F119" s="63" t="s">
        <v>215</v>
      </c>
      <c r="G119" s="80">
        <v>100</v>
      </c>
      <c r="H119" s="80">
        <v>120</v>
      </c>
      <c r="I119" s="80">
        <v>130</v>
      </c>
    </row>
    <row r="120" spans="1:9" ht="45" x14ac:dyDescent="0.25">
      <c r="A120" s="54" t="s">
        <v>340</v>
      </c>
      <c r="B120" s="62" t="s">
        <v>238</v>
      </c>
      <c r="C120" s="63" t="s">
        <v>27</v>
      </c>
      <c r="D120" s="63" t="s">
        <v>231</v>
      </c>
      <c r="E120" s="64" t="s">
        <v>239</v>
      </c>
      <c r="F120" s="63"/>
      <c r="G120" s="80">
        <f>G121</f>
        <v>130</v>
      </c>
      <c r="H120" s="80">
        <f t="shared" ref="H120:I120" si="71">H121</f>
        <v>150</v>
      </c>
      <c r="I120" s="80">
        <f t="shared" si="71"/>
        <v>170</v>
      </c>
    </row>
    <row r="121" spans="1:9" ht="30" x14ac:dyDescent="0.25">
      <c r="A121" s="54" t="s">
        <v>341</v>
      </c>
      <c r="B121" s="62" t="s">
        <v>122</v>
      </c>
      <c r="C121" s="63" t="s">
        <v>27</v>
      </c>
      <c r="D121" s="63" t="s">
        <v>231</v>
      </c>
      <c r="E121" s="64" t="s">
        <v>239</v>
      </c>
      <c r="F121" s="63" t="s">
        <v>118</v>
      </c>
      <c r="G121" s="80">
        <f>G122</f>
        <v>130</v>
      </c>
      <c r="H121" s="80">
        <f t="shared" ref="H121:I121" si="72">H122</f>
        <v>150</v>
      </c>
      <c r="I121" s="80">
        <f t="shared" si="72"/>
        <v>170</v>
      </c>
    </row>
    <row r="122" spans="1:9" ht="45" x14ac:dyDescent="0.25">
      <c r="A122" s="54" t="s">
        <v>342</v>
      </c>
      <c r="B122" s="62" t="s">
        <v>214</v>
      </c>
      <c r="C122" s="63" t="s">
        <v>27</v>
      </c>
      <c r="D122" s="63" t="s">
        <v>231</v>
      </c>
      <c r="E122" s="64" t="s">
        <v>239</v>
      </c>
      <c r="F122" s="63" t="s">
        <v>215</v>
      </c>
      <c r="G122" s="80">
        <f>130</f>
        <v>130</v>
      </c>
      <c r="H122" s="80">
        <v>150</v>
      </c>
      <c r="I122" s="80">
        <v>170</v>
      </c>
    </row>
    <row r="123" spans="1:9" ht="120" x14ac:dyDescent="0.25">
      <c r="A123" s="57" t="s">
        <v>343</v>
      </c>
      <c r="B123" s="89" t="s">
        <v>240</v>
      </c>
      <c r="C123" s="91" t="s">
        <v>27</v>
      </c>
      <c r="D123" s="91" t="s">
        <v>231</v>
      </c>
      <c r="E123" s="92" t="s">
        <v>241</v>
      </c>
      <c r="F123" s="91"/>
      <c r="G123" s="80">
        <f>G124</f>
        <v>270</v>
      </c>
      <c r="H123" s="80">
        <f t="shared" ref="H123:I123" si="73">H124</f>
        <v>300</v>
      </c>
      <c r="I123" s="80">
        <f t="shared" si="73"/>
        <v>320</v>
      </c>
    </row>
    <row r="124" spans="1:9" ht="30" x14ac:dyDescent="0.25">
      <c r="A124" s="57" t="s">
        <v>344</v>
      </c>
      <c r="B124" s="89" t="s">
        <v>122</v>
      </c>
      <c r="C124" s="91" t="s">
        <v>27</v>
      </c>
      <c r="D124" s="91" t="s">
        <v>231</v>
      </c>
      <c r="E124" s="92" t="s">
        <v>241</v>
      </c>
      <c r="F124" s="91" t="s">
        <v>118</v>
      </c>
      <c r="G124" s="80">
        <f>G125</f>
        <v>270</v>
      </c>
      <c r="H124" s="80">
        <f t="shared" ref="H124:I124" si="74">H125</f>
        <v>300</v>
      </c>
      <c r="I124" s="80">
        <f t="shared" si="74"/>
        <v>320</v>
      </c>
    </row>
    <row r="125" spans="1:9" ht="45" x14ac:dyDescent="0.25">
      <c r="A125" s="57" t="s">
        <v>345</v>
      </c>
      <c r="B125" s="89" t="s">
        <v>214</v>
      </c>
      <c r="C125" s="91" t="s">
        <v>27</v>
      </c>
      <c r="D125" s="91" t="s">
        <v>231</v>
      </c>
      <c r="E125" s="92" t="s">
        <v>241</v>
      </c>
      <c r="F125" s="91" t="s">
        <v>215</v>
      </c>
      <c r="G125" s="80">
        <f>270</f>
        <v>270</v>
      </c>
      <c r="H125" s="80">
        <v>300</v>
      </c>
      <c r="I125" s="80">
        <v>320</v>
      </c>
    </row>
    <row r="126" spans="1:9" ht="24.75" customHeight="1" x14ac:dyDescent="0.25">
      <c r="A126" s="52" t="s">
        <v>306</v>
      </c>
      <c r="B126" s="74" t="s">
        <v>75</v>
      </c>
      <c r="C126" s="67" t="s">
        <v>27</v>
      </c>
      <c r="D126" s="67" t="s">
        <v>76</v>
      </c>
      <c r="E126" s="68"/>
      <c r="F126" s="63"/>
      <c r="G126" s="78">
        <f>G127</f>
        <v>3930.7</v>
      </c>
      <c r="H126" s="78">
        <f t="shared" ref="H126:I126" si="75">H127</f>
        <v>4750</v>
      </c>
      <c r="I126" s="78">
        <f t="shared" si="75"/>
        <v>5250</v>
      </c>
    </row>
    <row r="127" spans="1:9" ht="26.25" customHeight="1" x14ac:dyDescent="0.25">
      <c r="A127" s="52" t="s">
        <v>381</v>
      </c>
      <c r="B127" s="79" t="s">
        <v>77</v>
      </c>
      <c r="C127" s="67" t="s">
        <v>27</v>
      </c>
      <c r="D127" s="67" t="s">
        <v>78</v>
      </c>
      <c r="E127" s="68"/>
      <c r="F127" s="67"/>
      <c r="G127" s="78">
        <f>G128+G131</f>
        <v>3930.7</v>
      </c>
      <c r="H127" s="78">
        <f t="shared" ref="H127:I127" si="76">H128+H131</f>
        <v>4750</v>
      </c>
      <c r="I127" s="78">
        <f t="shared" si="76"/>
        <v>5250</v>
      </c>
    </row>
    <row r="128" spans="1:9" ht="45" x14ac:dyDescent="0.25">
      <c r="A128" s="54" t="s">
        <v>307</v>
      </c>
      <c r="B128" s="62" t="s">
        <v>154</v>
      </c>
      <c r="C128" s="63" t="s">
        <v>27</v>
      </c>
      <c r="D128" s="63" t="s">
        <v>78</v>
      </c>
      <c r="E128" s="64" t="s">
        <v>155</v>
      </c>
      <c r="F128" s="63"/>
      <c r="G128" s="80">
        <f>G129</f>
        <v>1986.9</v>
      </c>
      <c r="H128" s="80">
        <f t="shared" ref="H128:I128" si="77">H129</f>
        <v>2550</v>
      </c>
      <c r="I128" s="80">
        <f t="shared" si="77"/>
        <v>2750</v>
      </c>
    </row>
    <row r="129" spans="1:9" ht="30" x14ac:dyDescent="0.25">
      <c r="A129" s="54" t="s">
        <v>308</v>
      </c>
      <c r="B129" s="62" t="s">
        <v>122</v>
      </c>
      <c r="C129" s="63" t="s">
        <v>27</v>
      </c>
      <c r="D129" s="63" t="s">
        <v>78</v>
      </c>
      <c r="E129" s="64" t="s">
        <v>155</v>
      </c>
      <c r="F129" s="63" t="s">
        <v>118</v>
      </c>
      <c r="G129" s="80">
        <f>G130</f>
        <v>1986.9</v>
      </c>
      <c r="H129" s="80">
        <f t="shared" ref="H129:I129" si="78">H130</f>
        <v>2550</v>
      </c>
      <c r="I129" s="80">
        <f t="shared" si="78"/>
        <v>2750</v>
      </c>
    </row>
    <row r="130" spans="1:9" ht="45" x14ac:dyDescent="0.25">
      <c r="A130" s="54" t="s">
        <v>309</v>
      </c>
      <c r="B130" s="62" t="s">
        <v>214</v>
      </c>
      <c r="C130" s="63" t="s">
        <v>27</v>
      </c>
      <c r="D130" s="63" t="s">
        <v>78</v>
      </c>
      <c r="E130" s="64" t="s">
        <v>155</v>
      </c>
      <c r="F130" s="63" t="s">
        <v>215</v>
      </c>
      <c r="G130" s="80">
        <v>1986.9</v>
      </c>
      <c r="H130" s="80">
        <v>2550</v>
      </c>
      <c r="I130" s="80">
        <v>2750</v>
      </c>
    </row>
    <row r="131" spans="1:9" ht="30" x14ac:dyDescent="0.25">
      <c r="A131" s="54" t="s">
        <v>346</v>
      </c>
      <c r="B131" s="62" t="s">
        <v>156</v>
      </c>
      <c r="C131" s="63" t="s">
        <v>27</v>
      </c>
      <c r="D131" s="63" t="s">
        <v>78</v>
      </c>
      <c r="E131" s="64" t="s">
        <v>157</v>
      </c>
      <c r="F131" s="63"/>
      <c r="G131" s="80">
        <f>G132</f>
        <v>1943.8</v>
      </c>
      <c r="H131" s="80">
        <f t="shared" ref="H131:I131" si="79">H132</f>
        <v>2200</v>
      </c>
      <c r="I131" s="80">
        <f t="shared" si="79"/>
        <v>2500</v>
      </c>
    </row>
    <row r="132" spans="1:9" ht="30" x14ac:dyDescent="0.25">
      <c r="A132" s="54" t="s">
        <v>347</v>
      </c>
      <c r="B132" s="62" t="s">
        <v>122</v>
      </c>
      <c r="C132" s="63" t="s">
        <v>27</v>
      </c>
      <c r="D132" s="63" t="s">
        <v>78</v>
      </c>
      <c r="E132" s="64" t="s">
        <v>157</v>
      </c>
      <c r="F132" s="63" t="s">
        <v>118</v>
      </c>
      <c r="G132" s="80">
        <f>G133</f>
        <v>1943.8</v>
      </c>
      <c r="H132" s="80">
        <f t="shared" ref="H132:I132" si="80">H133</f>
        <v>2200</v>
      </c>
      <c r="I132" s="80">
        <f t="shared" si="80"/>
        <v>2500</v>
      </c>
    </row>
    <row r="133" spans="1:9" ht="45" x14ac:dyDescent="0.25">
      <c r="A133" s="54" t="s">
        <v>348</v>
      </c>
      <c r="B133" s="62" t="s">
        <v>214</v>
      </c>
      <c r="C133" s="63" t="s">
        <v>27</v>
      </c>
      <c r="D133" s="63" t="s">
        <v>78</v>
      </c>
      <c r="E133" s="64" t="s">
        <v>157</v>
      </c>
      <c r="F133" s="63" t="s">
        <v>215</v>
      </c>
      <c r="G133" s="80">
        <v>1943.8</v>
      </c>
      <c r="H133" s="80">
        <v>2200</v>
      </c>
      <c r="I133" s="80">
        <v>2500</v>
      </c>
    </row>
    <row r="134" spans="1:9" ht="15" x14ac:dyDescent="0.25">
      <c r="A134" s="52" t="s">
        <v>310</v>
      </c>
      <c r="B134" s="74" t="s">
        <v>79</v>
      </c>
      <c r="C134" s="67" t="s">
        <v>27</v>
      </c>
      <c r="D134" s="67" t="s">
        <v>80</v>
      </c>
      <c r="E134" s="68"/>
      <c r="F134" s="67"/>
      <c r="G134" s="78">
        <f>G135+G139+G143</f>
        <v>14337.699999999999</v>
      </c>
      <c r="H134" s="78">
        <f t="shared" ref="H134:I134" si="81">H135+H139+H143</f>
        <v>14911.264710000001</v>
      </c>
      <c r="I134" s="78">
        <f t="shared" si="81"/>
        <v>15507.847298400002</v>
      </c>
    </row>
    <row r="135" spans="1:9" ht="15" x14ac:dyDescent="0.25">
      <c r="A135" s="52" t="s">
        <v>311</v>
      </c>
      <c r="B135" s="66" t="s">
        <v>242</v>
      </c>
      <c r="C135" s="67" t="s">
        <v>27</v>
      </c>
      <c r="D135" s="67" t="s">
        <v>243</v>
      </c>
      <c r="E135" s="68"/>
      <c r="F135" s="67"/>
      <c r="G135" s="78">
        <f>G136</f>
        <v>263.2</v>
      </c>
      <c r="H135" s="78">
        <f t="shared" ref="H135:I135" si="82">H136</f>
        <v>273.96487999999999</v>
      </c>
      <c r="I135" s="78">
        <f t="shared" si="82"/>
        <v>284.92347519999998</v>
      </c>
    </row>
    <row r="136" spans="1:9" ht="165" x14ac:dyDescent="0.25">
      <c r="A136" s="54" t="s">
        <v>312</v>
      </c>
      <c r="B136" s="62" t="s">
        <v>244</v>
      </c>
      <c r="C136" s="63" t="s">
        <v>27</v>
      </c>
      <c r="D136" s="63" t="s">
        <v>243</v>
      </c>
      <c r="E136" s="64" t="s">
        <v>158</v>
      </c>
      <c r="F136" s="63"/>
      <c r="G136" s="80">
        <f>G137</f>
        <v>263.2</v>
      </c>
      <c r="H136" s="80">
        <f t="shared" ref="H136:I136" si="83">H137</f>
        <v>273.96487999999999</v>
      </c>
      <c r="I136" s="80">
        <f t="shared" si="83"/>
        <v>284.92347519999998</v>
      </c>
    </row>
    <row r="137" spans="1:9" ht="30" x14ac:dyDescent="0.25">
      <c r="A137" s="54" t="s">
        <v>313</v>
      </c>
      <c r="B137" s="69" t="s">
        <v>159</v>
      </c>
      <c r="C137" s="63" t="s">
        <v>27</v>
      </c>
      <c r="D137" s="63" t="s">
        <v>243</v>
      </c>
      <c r="E137" s="64" t="s">
        <v>158</v>
      </c>
      <c r="F137" s="63" t="s">
        <v>160</v>
      </c>
      <c r="G137" s="80">
        <f>G138</f>
        <v>263.2</v>
      </c>
      <c r="H137" s="80">
        <f t="shared" ref="H137:I137" si="84">H138</f>
        <v>273.96487999999999</v>
      </c>
      <c r="I137" s="80">
        <f t="shared" si="84"/>
        <v>284.92347519999998</v>
      </c>
    </row>
    <row r="138" spans="1:9" ht="30" x14ac:dyDescent="0.25">
      <c r="A138" s="54" t="s">
        <v>314</v>
      </c>
      <c r="B138" s="89" t="s">
        <v>247</v>
      </c>
      <c r="C138" s="63" t="s">
        <v>27</v>
      </c>
      <c r="D138" s="63" t="s">
        <v>243</v>
      </c>
      <c r="E138" s="64" t="s">
        <v>158</v>
      </c>
      <c r="F138" s="63" t="s">
        <v>246</v>
      </c>
      <c r="G138" s="80">
        <v>263.2</v>
      </c>
      <c r="H138" s="80">
        <f>G138*1.0409</f>
        <v>273.96487999999999</v>
      </c>
      <c r="I138" s="80">
        <f>H138*1.04</f>
        <v>284.92347519999998</v>
      </c>
    </row>
    <row r="139" spans="1:9" ht="29.25" customHeight="1" x14ac:dyDescent="0.25">
      <c r="A139" s="52" t="s">
        <v>349</v>
      </c>
      <c r="B139" s="66" t="s">
        <v>379</v>
      </c>
      <c r="C139" s="67" t="s">
        <v>27</v>
      </c>
      <c r="D139" s="67" t="s">
        <v>380</v>
      </c>
      <c r="E139" s="68"/>
      <c r="F139" s="67"/>
      <c r="G139" s="78">
        <f>G140</f>
        <v>168.7</v>
      </c>
      <c r="H139" s="78">
        <f t="shared" ref="H139:I139" si="85">H140</f>
        <v>175.59982999999997</v>
      </c>
      <c r="I139" s="78">
        <f t="shared" si="85"/>
        <v>182.62382319999998</v>
      </c>
    </row>
    <row r="140" spans="1:9" ht="177" customHeight="1" x14ac:dyDescent="0.25">
      <c r="A140" s="54" t="s">
        <v>350</v>
      </c>
      <c r="B140" s="62" t="s">
        <v>244</v>
      </c>
      <c r="C140" s="63" t="s">
        <v>27</v>
      </c>
      <c r="D140" s="63" t="s">
        <v>380</v>
      </c>
      <c r="E140" s="64" t="s">
        <v>158</v>
      </c>
      <c r="F140" s="63"/>
      <c r="G140" s="80">
        <f>G141</f>
        <v>168.7</v>
      </c>
      <c r="H140" s="80">
        <f t="shared" ref="H140:I140" si="86">H141</f>
        <v>175.59982999999997</v>
      </c>
      <c r="I140" s="80">
        <f t="shared" si="86"/>
        <v>182.62382319999998</v>
      </c>
    </row>
    <row r="141" spans="1:9" ht="30.75" customHeight="1" x14ac:dyDescent="0.25">
      <c r="A141" s="54" t="s">
        <v>351</v>
      </c>
      <c r="B141" s="69" t="s">
        <v>159</v>
      </c>
      <c r="C141" s="63" t="s">
        <v>27</v>
      </c>
      <c r="D141" s="63" t="s">
        <v>380</v>
      </c>
      <c r="E141" s="64" t="s">
        <v>158</v>
      </c>
      <c r="F141" s="63" t="s">
        <v>160</v>
      </c>
      <c r="G141" s="80">
        <f>G142</f>
        <v>168.7</v>
      </c>
      <c r="H141" s="80">
        <f t="shared" ref="H141:I141" si="87">H142</f>
        <v>175.59982999999997</v>
      </c>
      <c r="I141" s="80">
        <f t="shared" si="87"/>
        <v>182.62382319999998</v>
      </c>
    </row>
    <row r="142" spans="1:9" ht="38.25" customHeight="1" x14ac:dyDescent="0.25">
      <c r="A142" s="54" t="s">
        <v>352</v>
      </c>
      <c r="B142" s="89" t="s">
        <v>245</v>
      </c>
      <c r="C142" s="63" t="s">
        <v>27</v>
      </c>
      <c r="D142" s="63" t="s">
        <v>380</v>
      </c>
      <c r="E142" s="64" t="s">
        <v>158</v>
      </c>
      <c r="F142" s="63" t="s">
        <v>246</v>
      </c>
      <c r="G142" s="80">
        <v>168.7</v>
      </c>
      <c r="H142" s="80">
        <f>G142*1.0409</f>
        <v>175.59982999999997</v>
      </c>
      <c r="I142" s="80">
        <f>H142*1.04</f>
        <v>182.62382319999998</v>
      </c>
    </row>
    <row r="143" spans="1:9" ht="20.25" customHeight="1" x14ac:dyDescent="0.25">
      <c r="A143" s="52" t="s">
        <v>349</v>
      </c>
      <c r="B143" s="66" t="s">
        <v>81</v>
      </c>
      <c r="C143" s="67" t="s">
        <v>27</v>
      </c>
      <c r="D143" s="67" t="s">
        <v>82</v>
      </c>
      <c r="E143" s="68"/>
      <c r="F143" s="67"/>
      <c r="G143" s="78">
        <f>G144+G147</f>
        <v>13905.8</v>
      </c>
      <c r="H143" s="78">
        <f t="shared" ref="H143:I143" si="88">H144+H147</f>
        <v>14461.7</v>
      </c>
      <c r="I143" s="78">
        <f t="shared" si="88"/>
        <v>15040.300000000001</v>
      </c>
    </row>
    <row r="144" spans="1:9" ht="75" x14ac:dyDescent="0.25">
      <c r="A144" s="54" t="s">
        <v>350</v>
      </c>
      <c r="B144" s="62" t="s">
        <v>161</v>
      </c>
      <c r="C144" s="63" t="s">
        <v>27</v>
      </c>
      <c r="D144" s="63" t="s">
        <v>82</v>
      </c>
      <c r="E144" s="64" t="s">
        <v>162</v>
      </c>
      <c r="F144" s="63"/>
      <c r="G144" s="80">
        <f>G145</f>
        <v>10223.6</v>
      </c>
      <c r="H144" s="80">
        <f t="shared" ref="H144:I144" si="89">H145</f>
        <v>10632.2</v>
      </c>
      <c r="I144" s="80">
        <f t="shared" si="89"/>
        <v>11057.7</v>
      </c>
    </row>
    <row r="145" spans="1:9" ht="30" x14ac:dyDescent="0.25">
      <c r="A145" s="54" t="s">
        <v>351</v>
      </c>
      <c r="B145" s="62" t="s">
        <v>159</v>
      </c>
      <c r="C145" s="63" t="s">
        <v>27</v>
      </c>
      <c r="D145" s="63" t="s">
        <v>82</v>
      </c>
      <c r="E145" s="64" t="s">
        <v>162</v>
      </c>
      <c r="F145" s="63" t="s">
        <v>160</v>
      </c>
      <c r="G145" s="80">
        <f>G146</f>
        <v>10223.6</v>
      </c>
      <c r="H145" s="80">
        <f t="shared" ref="H145:I145" si="90">H146</f>
        <v>10632.2</v>
      </c>
      <c r="I145" s="80">
        <f t="shared" si="90"/>
        <v>11057.7</v>
      </c>
    </row>
    <row r="146" spans="1:9" ht="30" x14ac:dyDescent="0.25">
      <c r="A146" s="54" t="s">
        <v>352</v>
      </c>
      <c r="B146" s="89" t="s">
        <v>245</v>
      </c>
      <c r="C146" s="91" t="s">
        <v>27</v>
      </c>
      <c r="D146" s="91" t="s">
        <v>82</v>
      </c>
      <c r="E146" s="64" t="s">
        <v>162</v>
      </c>
      <c r="F146" s="91" t="s">
        <v>246</v>
      </c>
      <c r="G146" s="80">
        <v>10223.6</v>
      </c>
      <c r="H146" s="80">
        <v>10632.2</v>
      </c>
      <c r="I146" s="80">
        <v>11057.7</v>
      </c>
    </row>
    <row r="147" spans="1:9" ht="60" x14ac:dyDescent="0.25">
      <c r="A147" s="54" t="s">
        <v>353</v>
      </c>
      <c r="B147" s="62" t="s">
        <v>163</v>
      </c>
      <c r="C147" s="63" t="s">
        <v>27</v>
      </c>
      <c r="D147" s="63" t="s">
        <v>82</v>
      </c>
      <c r="E147" s="64" t="s">
        <v>164</v>
      </c>
      <c r="F147" s="63"/>
      <c r="G147" s="80">
        <f>G148</f>
        <v>3682.2</v>
      </c>
      <c r="H147" s="80">
        <f t="shared" ref="H147:I147" si="91">H148</f>
        <v>3829.5</v>
      </c>
      <c r="I147" s="80">
        <f t="shared" si="91"/>
        <v>3982.6</v>
      </c>
    </row>
    <row r="148" spans="1:9" ht="30" x14ac:dyDescent="0.25">
      <c r="A148" s="54" t="s">
        <v>354</v>
      </c>
      <c r="B148" s="62" t="s">
        <v>159</v>
      </c>
      <c r="C148" s="63" t="s">
        <v>27</v>
      </c>
      <c r="D148" s="63" t="s">
        <v>82</v>
      </c>
      <c r="E148" s="64" t="s">
        <v>164</v>
      </c>
      <c r="F148" s="63" t="s">
        <v>160</v>
      </c>
      <c r="G148" s="80">
        <f>G149</f>
        <v>3682.2</v>
      </c>
      <c r="H148" s="80">
        <f t="shared" ref="H148:I148" si="92">H149</f>
        <v>3829.5</v>
      </c>
      <c r="I148" s="80">
        <f t="shared" si="92"/>
        <v>3982.6</v>
      </c>
    </row>
    <row r="149" spans="1:9" ht="30" x14ac:dyDescent="0.25">
      <c r="A149" s="54" t="s">
        <v>355</v>
      </c>
      <c r="B149" s="89" t="s">
        <v>247</v>
      </c>
      <c r="C149" s="91" t="s">
        <v>27</v>
      </c>
      <c r="D149" s="91" t="s">
        <v>82</v>
      </c>
      <c r="E149" s="64" t="s">
        <v>164</v>
      </c>
      <c r="F149" s="91" t="s">
        <v>248</v>
      </c>
      <c r="G149" s="80">
        <v>3682.2</v>
      </c>
      <c r="H149" s="80">
        <v>3829.5</v>
      </c>
      <c r="I149" s="80">
        <v>3982.6</v>
      </c>
    </row>
    <row r="150" spans="1:9" ht="15" x14ac:dyDescent="0.25">
      <c r="A150" s="52" t="s">
        <v>356</v>
      </c>
      <c r="B150" s="74" t="s">
        <v>83</v>
      </c>
      <c r="C150" s="67" t="s">
        <v>27</v>
      </c>
      <c r="D150" s="67" t="s">
        <v>84</v>
      </c>
      <c r="E150" s="68"/>
      <c r="F150" s="63"/>
      <c r="G150" s="78">
        <f>G151</f>
        <v>1244.8</v>
      </c>
      <c r="H150" s="78">
        <f t="shared" ref="H150:I150" si="93">H151</f>
        <v>1500</v>
      </c>
      <c r="I150" s="78">
        <f t="shared" si="93"/>
        <v>1750</v>
      </c>
    </row>
    <row r="151" spans="1:9" ht="15" x14ac:dyDescent="0.25">
      <c r="A151" s="52" t="s">
        <v>357</v>
      </c>
      <c r="B151" s="79" t="s">
        <v>85</v>
      </c>
      <c r="C151" s="67" t="s">
        <v>27</v>
      </c>
      <c r="D151" s="67" t="s">
        <v>86</v>
      </c>
      <c r="E151" s="68"/>
      <c r="F151" s="67"/>
      <c r="G151" s="78">
        <f>G152</f>
        <v>1244.8</v>
      </c>
      <c r="H151" s="78">
        <f t="shared" ref="H151:I151" si="94">H152</f>
        <v>1500</v>
      </c>
      <c r="I151" s="78">
        <f t="shared" si="94"/>
        <v>1750</v>
      </c>
    </row>
    <row r="152" spans="1:9" ht="105" x14ac:dyDescent="0.25">
      <c r="A152" s="54" t="s">
        <v>358</v>
      </c>
      <c r="B152" s="62" t="s">
        <v>165</v>
      </c>
      <c r="C152" s="63" t="s">
        <v>27</v>
      </c>
      <c r="D152" s="63" t="s">
        <v>86</v>
      </c>
      <c r="E152" s="64" t="s">
        <v>166</v>
      </c>
      <c r="F152" s="63"/>
      <c r="G152" s="80">
        <f>G153</f>
        <v>1244.8</v>
      </c>
      <c r="H152" s="80">
        <f t="shared" ref="H152:I152" si="95">H153</f>
        <v>1500</v>
      </c>
      <c r="I152" s="80">
        <f t="shared" si="95"/>
        <v>1750</v>
      </c>
    </row>
    <row r="153" spans="1:9" ht="30" x14ac:dyDescent="0.25">
      <c r="A153" s="54" t="s">
        <v>359</v>
      </c>
      <c r="B153" s="62" t="s">
        <v>122</v>
      </c>
      <c r="C153" s="63" t="s">
        <v>27</v>
      </c>
      <c r="D153" s="63" t="s">
        <v>86</v>
      </c>
      <c r="E153" s="64" t="s">
        <v>166</v>
      </c>
      <c r="F153" s="63" t="s">
        <v>118</v>
      </c>
      <c r="G153" s="80">
        <f>G154</f>
        <v>1244.8</v>
      </c>
      <c r="H153" s="80">
        <f t="shared" ref="H153:I153" si="96">H154</f>
        <v>1500</v>
      </c>
      <c r="I153" s="80">
        <f t="shared" si="96"/>
        <v>1750</v>
      </c>
    </row>
    <row r="154" spans="1:9" ht="45" x14ac:dyDescent="0.25">
      <c r="A154" s="54" t="s">
        <v>360</v>
      </c>
      <c r="B154" s="62" t="s">
        <v>214</v>
      </c>
      <c r="C154" s="63" t="s">
        <v>27</v>
      </c>
      <c r="D154" s="63" t="s">
        <v>86</v>
      </c>
      <c r="E154" s="64" t="s">
        <v>166</v>
      </c>
      <c r="F154" s="63" t="s">
        <v>215</v>
      </c>
      <c r="G154" s="80">
        <v>1244.8</v>
      </c>
      <c r="H154" s="80">
        <v>1500</v>
      </c>
      <c r="I154" s="80">
        <v>1750</v>
      </c>
    </row>
    <row r="155" spans="1:9" ht="21" customHeight="1" x14ac:dyDescent="0.25">
      <c r="A155" s="52" t="s">
        <v>361</v>
      </c>
      <c r="B155" s="75" t="s">
        <v>87</v>
      </c>
      <c r="C155" s="67" t="s">
        <v>27</v>
      </c>
      <c r="D155" s="67" t="s">
        <v>88</v>
      </c>
      <c r="E155" s="68"/>
      <c r="F155" s="67"/>
      <c r="G155" s="78">
        <f>G157</f>
        <v>2332.9</v>
      </c>
      <c r="H155" s="78">
        <f t="shared" ref="H155:I155" si="97">H157</f>
        <v>2700</v>
      </c>
      <c r="I155" s="78">
        <f t="shared" si="97"/>
        <v>2900</v>
      </c>
    </row>
    <row r="156" spans="1:9" ht="25.5" customHeight="1" x14ac:dyDescent="0.25">
      <c r="A156" s="52" t="s">
        <v>362</v>
      </c>
      <c r="B156" s="79" t="s">
        <v>89</v>
      </c>
      <c r="C156" s="67" t="s">
        <v>27</v>
      </c>
      <c r="D156" s="67" t="s">
        <v>90</v>
      </c>
      <c r="E156" s="68"/>
      <c r="F156" s="67"/>
      <c r="G156" s="78">
        <f>G157</f>
        <v>2332.9</v>
      </c>
      <c r="H156" s="78">
        <f t="shared" ref="H156:I156" si="98">H157</f>
        <v>2700</v>
      </c>
      <c r="I156" s="78">
        <f t="shared" si="98"/>
        <v>2900</v>
      </c>
    </row>
    <row r="157" spans="1:9" ht="150" x14ac:dyDescent="0.25">
      <c r="A157" s="54" t="s">
        <v>363</v>
      </c>
      <c r="B157" s="62" t="s">
        <v>146</v>
      </c>
      <c r="C157" s="63" t="s">
        <v>27</v>
      </c>
      <c r="D157" s="63" t="s">
        <v>90</v>
      </c>
      <c r="E157" s="64" t="s">
        <v>147</v>
      </c>
      <c r="F157" s="63"/>
      <c r="G157" s="80">
        <f>G158</f>
        <v>2332.9</v>
      </c>
      <c r="H157" s="80">
        <f t="shared" ref="H157:I157" si="99">H158</f>
        <v>2700</v>
      </c>
      <c r="I157" s="80">
        <f t="shared" si="99"/>
        <v>2900</v>
      </c>
    </row>
    <row r="158" spans="1:9" ht="30" x14ac:dyDescent="0.25">
      <c r="A158" s="54" t="s">
        <v>364</v>
      </c>
      <c r="B158" s="62" t="s">
        <v>122</v>
      </c>
      <c r="C158" s="63" t="s">
        <v>27</v>
      </c>
      <c r="D158" s="63" t="s">
        <v>90</v>
      </c>
      <c r="E158" s="64" t="s">
        <v>147</v>
      </c>
      <c r="F158" s="63" t="s">
        <v>118</v>
      </c>
      <c r="G158" s="80">
        <f>G159</f>
        <v>2332.9</v>
      </c>
      <c r="H158" s="80">
        <f t="shared" ref="H158:I158" si="100">H159</f>
        <v>2700</v>
      </c>
      <c r="I158" s="80">
        <f t="shared" si="100"/>
        <v>2900</v>
      </c>
    </row>
    <row r="159" spans="1:9" ht="45" x14ac:dyDescent="0.25">
      <c r="A159" s="54" t="s">
        <v>365</v>
      </c>
      <c r="B159" s="62" t="s">
        <v>214</v>
      </c>
      <c r="C159" s="63" t="s">
        <v>27</v>
      </c>
      <c r="D159" s="63" t="s">
        <v>90</v>
      </c>
      <c r="E159" s="64" t="s">
        <v>147</v>
      </c>
      <c r="F159" s="63" t="s">
        <v>215</v>
      </c>
      <c r="G159" s="80">
        <v>2332.9</v>
      </c>
      <c r="H159" s="80">
        <v>2700</v>
      </c>
      <c r="I159" s="80">
        <v>2900</v>
      </c>
    </row>
    <row r="160" spans="1:9" ht="15" x14ac:dyDescent="0.25">
      <c r="A160" s="54"/>
      <c r="B160" s="74" t="s">
        <v>36</v>
      </c>
      <c r="C160" s="93"/>
      <c r="D160" s="93"/>
      <c r="E160" s="93"/>
      <c r="F160" s="67"/>
      <c r="G160" s="61">
        <f>G10+G39</f>
        <v>100233.49999999999</v>
      </c>
      <c r="H160" s="61">
        <f t="shared" ref="H160:I160" si="101">H10+H39</f>
        <v>102919.08366999999</v>
      </c>
      <c r="I160" s="61">
        <f t="shared" si="101"/>
        <v>105651.9670168</v>
      </c>
    </row>
  </sheetData>
  <mergeCells count="6">
    <mergeCell ref="H2:I2"/>
    <mergeCell ref="A7:I7"/>
    <mergeCell ref="D3:I3"/>
    <mergeCell ref="B4:I4"/>
    <mergeCell ref="A6:I6"/>
    <mergeCell ref="B5:I5"/>
  </mergeCells>
  <pageMargins left="0.7" right="0.7" top="0.75" bottom="0.75" header="0.3" footer="0.3"/>
  <pageSetup paperSize="9" scale="68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9"/>
  <sheetViews>
    <sheetView tabSelected="1" workbookViewId="0">
      <selection activeCell="E2" sqref="E2:F2"/>
    </sheetView>
  </sheetViews>
  <sheetFormatPr defaultRowHeight="15" x14ac:dyDescent="0.25"/>
  <cols>
    <col min="1" max="1" width="17.5703125" style="2" customWidth="1"/>
    <col min="2" max="2" width="24" style="3" customWidth="1"/>
    <col min="3" max="3" width="59.85546875" style="3" customWidth="1"/>
    <col min="4" max="4" width="11.7109375" style="3" customWidth="1"/>
    <col min="5" max="6" width="9.7109375" style="2" bestFit="1" customWidth="1"/>
    <col min="7" max="256" width="9.140625" style="2"/>
    <col min="257" max="257" width="17.5703125" style="2" customWidth="1"/>
    <col min="258" max="258" width="22.85546875" style="2" customWidth="1"/>
    <col min="259" max="259" width="59.85546875" style="2" customWidth="1"/>
    <col min="260" max="260" width="11.7109375" style="2" customWidth="1"/>
    <col min="261" max="512" width="9.140625" style="2"/>
    <col min="513" max="513" width="17.5703125" style="2" customWidth="1"/>
    <col min="514" max="514" width="22.85546875" style="2" customWidth="1"/>
    <col min="515" max="515" width="59.85546875" style="2" customWidth="1"/>
    <col min="516" max="516" width="11.7109375" style="2" customWidth="1"/>
    <col min="517" max="768" width="9.140625" style="2"/>
    <col min="769" max="769" width="17.5703125" style="2" customWidth="1"/>
    <col min="770" max="770" width="22.85546875" style="2" customWidth="1"/>
    <col min="771" max="771" width="59.85546875" style="2" customWidth="1"/>
    <col min="772" max="772" width="11.7109375" style="2" customWidth="1"/>
    <col min="773" max="1024" width="9.140625" style="2"/>
    <col min="1025" max="1025" width="17.5703125" style="2" customWidth="1"/>
    <col min="1026" max="1026" width="22.85546875" style="2" customWidth="1"/>
    <col min="1027" max="1027" width="59.85546875" style="2" customWidth="1"/>
    <col min="1028" max="1028" width="11.7109375" style="2" customWidth="1"/>
    <col min="1029" max="1280" width="9.140625" style="2"/>
    <col min="1281" max="1281" width="17.5703125" style="2" customWidth="1"/>
    <col min="1282" max="1282" width="22.85546875" style="2" customWidth="1"/>
    <col min="1283" max="1283" width="59.85546875" style="2" customWidth="1"/>
    <col min="1284" max="1284" width="11.7109375" style="2" customWidth="1"/>
    <col min="1285" max="1536" width="9.140625" style="2"/>
    <col min="1537" max="1537" width="17.5703125" style="2" customWidth="1"/>
    <col min="1538" max="1538" width="22.85546875" style="2" customWidth="1"/>
    <col min="1539" max="1539" width="59.85546875" style="2" customWidth="1"/>
    <col min="1540" max="1540" width="11.7109375" style="2" customWidth="1"/>
    <col min="1541" max="1792" width="9.140625" style="2"/>
    <col min="1793" max="1793" width="17.5703125" style="2" customWidth="1"/>
    <col min="1794" max="1794" width="22.85546875" style="2" customWidth="1"/>
    <col min="1795" max="1795" width="59.85546875" style="2" customWidth="1"/>
    <col min="1796" max="1796" width="11.7109375" style="2" customWidth="1"/>
    <col min="1797" max="2048" width="9.140625" style="2"/>
    <col min="2049" max="2049" width="17.5703125" style="2" customWidth="1"/>
    <col min="2050" max="2050" width="22.85546875" style="2" customWidth="1"/>
    <col min="2051" max="2051" width="59.85546875" style="2" customWidth="1"/>
    <col min="2052" max="2052" width="11.7109375" style="2" customWidth="1"/>
    <col min="2053" max="2304" width="9.140625" style="2"/>
    <col min="2305" max="2305" width="17.5703125" style="2" customWidth="1"/>
    <col min="2306" max="2306" width="22.85546875" style="2" customWidth="1"/>
    <col min="2307" max="2307" width="59.85546875" style="2" customWidth="1"/>
    <col min="2308" max="2308" width="11.7109375" style="2" customWidth="1"/>
    <col min="2309" max="2560" width="9.140625" style="2"/>
    <col min="2561" max="2561" width="17.5703125" style="2" customWidth="1"/>
    <col min="2562" max="2562" width="22.85546875" style="2" customWidth="1"/>
    <col min="2563" max="2563" width="59.85546875" style="2" customWidth="1"/>
    <col min="2564" max="2564" width="11.7109375" style="2" customWidth="1"/>
    <col min="2565" max="2816" width="9.140625" style="2"/>
    <col min="2817" max="2817" width="17.5703125" style="2" customWidth="1"/>
    <col min="2818" max="2818" width="22.85546875" style="2" customWidth="1"/>
    <col min="2819" max="2819" width="59.85546875" style="2" customWidth="1"/>
    <col min="2820" max="2820" width="11.7109375" style="2" customWidth="1"/>
    <col min="2821" max="3072" width="9.140625" style="2"/>
    <col min="3073" max="3073" width="17.5703125" style="2" customWidth="1"/>
    <col min="3074" max="3074" width="22.85546875" style="2" customWidth="1"/>
    <col min="3075" max="3075" width="59.85546875" style="2" customWidth="1"/>
    <col min="3076" max="3076" width="11.7109375" style="2" customWidth="1"/>
    <col min="3077" max="3328" width="9.140625" style="2"/>
    <col min="3329" max="3329" width="17.5703125" style="2" customWidth="1"/>
    <col min="3330" max="3330" width="22.85546875" style="2" customWidth="1"/>
    <col min="3331" max="3331" width="59.85546875" style="2" customWidth="1"/>
    <col min="3332" max="3332" width="11.7109375" style="2" customWidth="1"/>
    <col min="3333" max="3584" width="9.140625" style="2"/>
    <col min="3585" max="3585" width="17.5703125" style="2" customWidth="1"/>
    <col min="3586" max="3586" width="22.85546875" style="2" customWidth="1"/>
    <col min="3587" max="3587" width="59.85546875" style="2" customWidth="1"/>
    <col min="3588" max="3588" width="11.7109375" style="2" customWidth="1"/>
    <col min="3589" max="3840" width="9.140625" style="2"/>
    <col min="3841" max="3841" width="17.5703125" style="2" customWidth="1"/>
    <col min="3842" max="3842" width="22.85546875" style="2" customWidth="1"/>
    <col min="3843" max="3843" width="59.85546875" style="2" customWidth="1"/>
    <col min="3844" max="3844" width="11.7109375" style="2" customWidth="1"/>
    <col min="3845" max="4096" width="9.140625" style="2"/>
    <col min="4097" max="4097" width="17.5703125" style="2" customWidth="1"/>
    <col min="4098" max="4098" width="22.85546875" style="2" customWidth="1"/>
    <col min="4099" max="4099" width="59.85546875" style="2" customWidth="1"/>
    <col min="4100" max="4100" width="11.7109375" style="2" customWidth="1"/>
    <col min="4101" max="4352" width="9.140625" style="2"/>
    <col min="4353" max="4353" width="17.5703125" style="2" customWidth="1"/>
    <col min="4354" max="4354" width="22.85546875" style="2" customWidth="1"/>
    <col min="4355" max="4355" width="59.85546875" style="2" customWidth="1"/>
    <col min="4356" max="4356" width="11.7109375" style="2" customWidth="1"/>
    <col min="4357" max="4608" width="9.140625" style="2"/>
    <col min="4609" max="4609" width="17.5703125" style="2" customWidth="1"/>
    <col min="4610" max="4610" width="22.85546875" style="2" customWidth="1"/>
    <col min="4611" max="4611" width="59.85546875" style="2" customWidth="1"/>
    <col min="4612" max="4612" width="11.7109375" style="2" customWidth="1"/>
    <col min="4613" max="4864" width="9.140625" style="2"/>
    <col min="4865" max="4865" width="17.5703125" style="2" customWidth="1"/>
    <col min="4866" max="4866" width="22.85546875" style="2" customWidth="1"/>
    <col min="4867" max="4867" width="59.85546875" style="2" customWidth="1"/>
    <col min="4868" max="4868" width="11.7109375" style="2" customWidth="1"/>
    <col min="4869" max="5120" width="9.140625" style="2"/>
    <col min="5121" max="5121" width="17.5703125" style="2" customWidth="1"/>
    <col min="5122" max="5122" width="22.85546875" style="2" customWidth="1"/>
    <col min="5123" max="5123" width="59.85546875" style="2" customWidth="1"/>
    <col min="5124" max="5124" width="11.7109375" style="2" customWidth="1"/>
    <col min="5125" max="5376" width="9.140625" style="2"/>
    <col min="5377" max="5377" width="17.5703125" style="2" customWidth="1"/>
    <col min="5378" max="5378" width="22.85546875" style="2" customWidth="1"/>
    <col min="5379" max="5379" width="59.85546875" style="2" customWidth="1"/>
    <col min="5380" max="5380" width="11.7109375" style="2" customWidth="1"/>
    <col min="5381" max="5632" width="9.140625" style="2"/>
    <col min="5633" max="5633" width="17.5703125" style="2" customWidth="1"/>
    <col min="5634" max="5634" width="22.85546875" style="2" customWidth="1"/>
    <col min="5635" max="5635" width="59.85546875" style="2" customWidth="1"/>
    <col min="5636" max="5636" width="11.7109375" style="2" customWidth="1"/>
    <col min="5637" max="5888" width="9.140625" style="2"/>
    <col min="5889" max="5889" width="17.5703125" style="2" customWidth="1"/>
    <col min="5890" max="5890" width="22.85546875" style="2" customWidth="1"/>
    <col min="5891" max="5891" width="59.85546875" style="2" customWidth="1"/>
    <col min="5892" max="5892" width="11.7109375" style="2" customWidth="1"/>
    <col min="5893" max="6144" width="9.140625" style="2"/>
    <col min="6145" max="6145" width="17.5703125" style="2" customWidth="1"/>
    <col min="6146" max="6146" width="22.85546875" style="2" customWidth="1"/>
    <col min="6147" max="6147" width="59.85546875" style="2" customWidth="1"/>
    <col min="6148" max="6148" width="11.7109375" style="2" customWidth="1"/>
    <col min="6149" max="6400" width="9.140625" style="2"/>
    <col min="6401" max="6401" width="17.5703125" style="2" customWidth="1"/>
    <col min="6402" max="6402" width="22.85546875" style="2" customWidth="1"/>
    <col min="6403" max="6403" width="59.85546875" style="2" customWidth="1"/>
    <col min="6404" max="6404" width="11.7109375" style="2" customWidth="1"/>
    <col min="6405" max="6656" width="9.140625" style="2"/>
    <col min="6657" max="6657" width="17.5703125" style="2" customWidth="1"/>
    <col min="6658" max="6658" width="22.85546875" style="2" customWidth="1"/>
    <col min="6659" max="6659" width="59.85546875" style="2" customWidth="1"/>
    <col min="6660" max="6660" width="11.7109375" style="2" customWidth="1"/>
    <col min="6661" max="6912" width="9.140625" style="2"/>
    <col min="6913" max="6913" width="17.5703125" style="2" customWidth="1"/>
    <col min="6914" max="6914" width="22.85546875" style="2" customWidth="1"/>
    <col min="6915" max="6915" width="59.85546875" style="2" customWidth="1"/>
    <col min="6916" max="6916" width="11.7109375" style="2" customWidth="1"/>
    <col min="6917" max="7168" width="9.140625" style="2"/>
    <col min="7169" max="7169" width="17.5703125" style="2" customWidth="1"/>
    <col min="7170" max="7170" width="22.85546875" style="2" customWidth="1"/>
    <col min="7171" max="7171" width="59.85546875" style="2" customWidth="1"/>
    <col min="7172" max="7172" width="11.7109375" style="2" customWidth="1"/>
    <col min="7173" max="7424" width="9.140625" style="2"/>
    <col min="7425" max="7425" width="17.5703125" style="2" customWidth="1"/>
    <col min="7426" max="7426" width="22.85546875" style="2" customWidth="1"/>
    <col min="7427" max="7427" width="59.85546875" style="2" customWidth="1"/>
    <col min="7428" max="7428" width="11.7109375" style="2" customWidth="1"/>
    <col min="7429" max="7680" width="9.140625" style="2"/>
    <col min="7681" max="7681" width="17.5703125" style="2" customWidth="1"/>
    <col min="7682" max="7682" width="22.85546875" style="2" customWidth="1"/>
    <col min="7683" max="7683" width="59.85546875" style="2" customWidth="1"/>
    <col min="7684" max="7684" width="11.7109375" style="2" customWidth="1"/>
    <col min="7685" max="7936" width="9.140625" style="2"/>
    <col min="7937" max="7937" width="17.5703125" style="2" customWidth="1"/>
    <col min="7938" max="7938" width="22.85546875" style="2" customWidth="1"/>
    <col min="7939" max="7939" width="59.85546875" style="2" customWidth="1"/>
    <col min="7940" max="7940" width="11.7109375" style="2" customWidth="1"/>
    <col min="7941" max="8192" width="9.140625" style="2"/>
    <col min="8193" max="8193" width="17.5703125" style="2" customWidth="1"/>
    <col min="8194" max="8194" width="22.85546875" style="2" customWidth="1"/>
    <col min="8195" max="8195" width="59.85546875" style="2" customWidth="1"/>
    <col min="8196" max="8196" width="11.7109375" style="2" customWidth="1"/>
    <col min="8197" max="8448" width="9.140625" style="2"/>
    <col min="8449" max="8449" width="17.5703125" style="2" customWidth="1"/>
    <col min="8450" max="8450" width="22.85546875" style="2" customWidth="1"/>
    <col min="8451" max="8451" width="59.85546875" style="2" customWidth="1"/>
    <col min="8452" max="8452" width="11.7109375" style="2" customWidth="1"/>
    <col min="8453" max="8704" width="9.140625" style="2"/>
    <col min="8705" max="8705" width="17.5703125" style="2" customWidth="1"/>
    <col min="8706" max="8706" width="22.85546875" style="2" customWidth="1"/>
    <col min="8707" max="8707" width="59.85546875" style="2" customWidth="1"/>
    <col min="8708" max="8708" width="11.7109375" style="2" customWidth="1"/>
    <col min="8709" max="8960" width="9.140625" style="2"/>
    <col min="8961" max="8961" width="17.5703125" style="2" customWidth="1"/>
    <col min="8962" max="8962" width="22.85546875" style="2" customWidth="1"/>
    <col min="8963" max="8963" width="59.85546875" style="2" customWidth="1"/>
    <col min="8964" max="8964" width="11.7109375" style="2" customWidth="1"/>
    <col min="8965" max="9216" width="9.140625" style="2"/>
    <col min="9217" max="9217" width="17.5703125" style="2" customWidth="1"/>
    <col min="9218" max="9218" width="22.85546875" style="2" customWidth="1"/>
    <col min="9219" max="9219" width="59.85546875" style="2" customWidth="1"/>
    <col min="9220" max="9220" width="11.7109375" style="2" customWidth="1"/>
    <col min="9221" max="9472" width="9.140625" style="2"/>
    <col min="9473" max="9473" width="17.5703125" style="2" customWidth="1"/>
    <col min="9474" max="9474" width="22.85546875" style="2" customWidth="1"/>
    <col min="9475" max="9475" width="59.85546875" style="2" customWidth="1"/>
    <col min="9476" max="9476" width="11.7109375" style="2" customWidth="1"/>
    <col min="9477" max="9728" width="9.140625" style="2"/>
    <col min="9729" max="9729" width="17.5703125" style="2" customWidth="1"/>
    <col min="9730" max="9730" width="22.85546875" style="2" customWidth="1"/>
    <col min="9731" max="9731" width="59.85546875" style="2" customWidth="1"/>
    <col min="9732" max="9732" width="11.7109375" style="2" customWidth="1"/>
    <col min="9733" max="9984" width="9.140625" style="2"/>
    <col min="9985" max="9985" width="17.5703125" style="2" customWidth="1"/>
    <col min="9986" max="9986" width="22.85546875" style="2" customWidth="1"/>
    <col min="9987" max="9987" width="59.85546875" style="2" customWidth="1"/>
    <col min="9988" max="9988" width="11.7109375" style="2" customWidth="1"/>
    <col min="9989" max="10240" width="9.140625" style="2"/>
    <col min="10241" max="10241" width="17.5703125" style="2" customWidth="1"/>
    <col min="10242" max="10242" width="22.85546875" style="2" customWidth="1"/>
    <col min="10243" max="10243" width="59.85546875" style="2" customWidth="1"/>
    <col min="10244" max="10244" width="11.7109375" style="2" customWidth="1"/>
    <col min="10245" max="10496" width="9.140625" style="2"/>
    <col min="10497" max="10497" width="17.5703125" style="2" customWidth="1"/>
    <col min="10498" max="10498" width="22.85546875" style="2" customWidth="1"/>
    <col min="10499" max="10499" width="59.85546875" style="2" customWidth="1"/>
    <col min="10500" max="10500" width="11.7109375" style="2" customWidth="1"/>
    <col min="10501" max="10752" width="9.140625" style="2"/>
    <col min="10753" max="10753" width="17.5703125" style="2" customWidth="1"/>
    <col min="10754" max="10754" width="22.85546875" style="2" customWidth="1"/>
    <col min="10755" max="10755" width="59.85546875" style="2" customWidth="1"/>
    <col min="10756" max="10756" width="11.7109375" style="2" customWidth="1"/>
    <col min="10757" max="11008" width="9.140625" style="2"/>
    <col min="11009" max="11009" width="17.5703125" style="2" customWidth="1"/>
    <col min="11010" max="11010" width="22.85546875" style="2" customWidth="1"/>
    <col min="11011" max="11011" width="59.85546875" style="2" customWidth="1"/>
    <col min="11012" max="11012" width="11.7109375" style="2" customWidth="1"/>
    <col min="11013" max="11264" width="9.140625" style="2"/>
    <col min="11265" max="11265" width="17.5703125" style="2" customWidth="1"/>
    <col min="11266" max="11266" width="22.85546875" style="2" customWidth="1"/>
    <col min="11267" max="11267" width="59.85546875" style="2" customWidth="1"/>
    <col min="11268" max="11268" width="11.7109375" style="2" customWidth="1"/>
    <col min="11269" max="11520" width="9.140625" style="2"/>
    <col min="11521" max="11521" width="17.5703125" style="2" customWidth="1"/>
    <col min="11522" max="11522" width="22.85546875" style="2" customWidth="1"/>
    <col min="11523" max="11523" width="59.85546875" style="2" customWidth="1"/>
    <col min="11524" max="11524" width="11.7109375" style="2" customWidth="1"/>
    <col min="11525" max="11776" width="9.140625" style="2"/>
    <col min="11777" max="11777" width="17.5703125" style="2" customWidth="1"/>
    <col min="11778" max="11778" width="22.85546875" style="2" customWidth="1"/>
    <col min="11779" max="11779" width="59.85546875" style="2" customWidth="1"/>
    <col min="11780" max="11780" width="11.7109375" style="2" customWidth="1"/>
    <col min="11781" max="12032" width="9.140625" style="2"/>
    <col min="12033" max="12033" width="17.5703125" style="2" customWidth="1"/>
    <col min="12034" max="12034" width="22.85546875" style="2" customWidth="1"/>
    <col min="12035" max="12035" width="59.85546875" style="2" customWidth="1"/>
    <col min="12036" max="12036" width="11.7109375" style="2" customWidth="1"/>
    <col min="12037" max="12288" width="9.140625" style="2"/>
    <col min="12289" max="12289" width="17.5703125" style="2" customWidth="1"/>
    <col min="12290" max="12290" width="22.85546875" style="2" customWidth="1"/>
    <col min="12291" max="12291" width="59.85546875" style="2" customWidth="1"/>
    <col min="12292" max="12292" width="11.7109375" style="2" customWidth="1"/>
    <col min="12293" max="12544" width="9.140625" style="2"/>
    <col min="12545" max="12545" width="17.5703125" style="2" customWidth="1"/>
    <col min="12546" max="12546" width="22.85546875" style="2" customWidth="1"/>
    <col min="12547" max="12547" width="59.85546875" style="2" customWidth="1"/>
    <col min="12548" max="12548" width="11.7109375" style="2" customWidth="1"/>
    <col min="12549" max="12800" width="9.140625" style="2"/>
    <col min="12801" max="12801" width="17.5703125" style="2" customWidth="1"/>
    <col min="12802" max="12802" width="22.85546875" style="2" customWidth="1"/>
    <col min="12803" max="12803" width="59.85546875" style="2" customWidth="1"/>
    <col min="12804" max="12804" width="11.7109375" style="2" customWidth="1"/>
    <col min="12805" max="13056" width="9.140625" style="2"/>
    <col min="13057" max="13057" width="17.5703125" style="2" customWidth="1"/>
    <col min="13058" max="13058" width="22.85546875" style="2" customWidth="1"/>
    <col min="13059" max="13059" width="59.85546875" style="2" customWidth="1"/>
    <col min="13060" max="13060" width="11.7109375" style="2" customWidth="1"/>
    <col min="13061" max="13312" width="9.140625" style="2"/>
    <col min="13313" max="13313" width="17.5703125" style="2" customWidth="1"/>
    <col min="13314" max="13314" width="22.85546875" style="2" customWidth="1"/>
    <col min="13315" max="13315" width="59.85546875" style="2" customWidth="1"/>
    <col min="13316" max="13316" width="11.7109375" style="2" customWidth="1"/>
    <col min="13317" max="13568" width="9.140625" style="2"/>
    <col min="13569" max="13569" width="17.5703125" style="2" customWidth="1"/>
    <col min="13570" max="13570" width="22.85546875" style="2" customWidth="1"/>
    <col min="13571" max="13571" width="59.85546875" style="2" customWidth="1"/>
    <col min="13572" max="13572" width="11.7109375" style="2" customWidth="1"/>
    <col min="13573" max="13824" width="9.140625" style="2"/>
    <col min="13825" max="13825" width="17.5703125" style="2" customWidth="1"/>
    <col min="13826" max="13826" width="22.85546875" style="2" customWidth="1"/>
    <col min="13827" max="13827" width="59.85546875" style="2" customWidth="1"/>
    <col min="13828" max="13828" width="11.7109375" style="2" customWidth="1"/>
    <col min="13829" max="14080" width="9.140625" style="2"/>
    <col min="14081" max="14081" width="17.5703125" style="2" customWidth="1"/>
    <col min="14082" max="14082" width="22.85546875" style="2" customWidth="1"/>
    <col min="14083" max="14083" width="59.85546875" style="2" customWidth="1"/>
    <col min="14084" max="14084" width="11.7109375" style="2" customWidth="1"/>
    <col min="14085" max="14336" width="9.140625" style="2"/>
    <col min="14337" max="14337" width="17.5703125" style="2" customWidth="1"/>
    <col min="14338" max="14338" width="22.85546875" style="2" customWidth="1"/>
    <col min="14339" max="14339" width="59.85546875" style="2" customWidth="1"/>
    <col min="14340" max="14340" width="11.7109375" style="2" customWidth="1"/>
    <col min="14341" max="14592" width="9.140625" style="2"/>
    <col min="14593" max="14593" width="17.5703125" style="2" customWidth="1"/>
    <col min="14594" max="14594" width="22.85546875" style="2" customWidth="1"/>
    <col min="14595" max="14595" width="59.85546875" style="2" customWidth="1"/>
    <col min="14596" max="14596" width="11.7109375" style="2" customWidth="1"/>
    <col min="14597" max="14848" width="9.140625" style="2"/>
    <col min="14849" max="14849" width="17.5703125" style="2" customWidth="1"/>
    <col min="14850" max="14850" width="22.85546875" style="2" customWidth="1"/>
    <col min="14851" max="14851" width="59.85546875" style="2" customWidth="1"/>
    <col min="14852" max="14852" width="11.7109375" style="2" customWidth="1"/>
    <col min="14853" max="15104" width="9.140625" style="2"/>
    <col min="15105" max="15105" width="17.5703125" style="2" customWidth="1"/>
    <col min="15106" max="15106" width="22.85546875" style="2" customWidth="1"/>
    <col min="15107" max="15107" width="59.85546875" style="2" customWidth="1"/>
    <col min="15108" max="15108" width="11.7109375" style="2" customWidth="1"/>
    <col min="15109" max="15360" width="9.140625" style="2"/>
    <col min="15361" max="15361" width="17.5703125" style="2" customWidth="1"/>
    <col min="15362" max="15362" width="22.85546875" style="2" customWidth="1"/>
    <col min="15363" max="15363" width="59.85546875" style="2" customWidth="1"/>
    <col min="15364" max="15364" width="11.7109375" style="2" customWidth="1"/>
    <col min="15365" max="15616" width="9.140625" style="2"/>
    <col min="15617" max="15617" width="17.5703125" style="2" customWidth="1"/>
    <col min="15618" max="15618" width="22.85546875" style="2" customWidth="1"/>
    <col min="15619" max="15619" width="59.85546875" style="2" customWidth="1"/>
    <col min="15620" max="15620" width="11.7109375" style="2" customWidth="1"/>
    <col min="15621" max="15872" width="9.140625" style="2"/>
    <col min="15873" max="15873" width="17.5703125" style="2" customWidth="1"/>
    <col min="15874" max="15874" width="22.85546875" style="2" customWidth="1"/>
    <col min="15875" max="15875" width="59.85546875" style="2" customWidth="1"/>
    <col min="15876" max="15876" width="11.7109375" style="2" customWidth="1"/>
    <col min="15877" max="16128" width="9.140625" style="2"/>
    <col min="16129" max="16129" width="17.5703125" style="2" customWidth="1"/>
    <col min="16130" max="16130" width="22.85546875" style="2" customWidth="1"/>
    <col min="16131" max="16131" width="59.85546875" style="2" customWidth="1"/>
    <col min="16132" max="16132" width="11.7109375" style="2" customWidth="1"/>
    <col min="16133" max="16384" width="9.140625" style="2"/>
  </cols>
  <sheetData>
    <row r="1" spans="1:8" x14ac:dyDescent="0.25">
      <c r="B1" s="97"/>
      <c r="C1" s="97"/>
      <c r="D1" s="97"/>
    </row>
    <row r="2" spans="1:8" x14ac:dyDescent="0.25">
      <c r="B2" s="97"/>
      <c r="C2" s="97"/>
      <c r="D2" s="97"/>
      <c r="E2" s="107" t="s">
        <v>384</v>
      </c>
      <c r="F2" s="107"/>
    </row>
    <row r="3" spans="1:8" x14ac:dyDescent="0.25">
      <c r="C3" s="112" t="s">
        <v>106</v>
      </c>
      <c r="D3" s="112"/>
      <c r="E3" s="112"/>
      <c r="F3" s="112"/>
    </row>
    <row r="4" spans="1:8" ht="26.25" customHeight="1" x14ac:dyDescent="0.25">
      <c r="B4" s="44"/>
      <c r="C4" s="113" t="s">
        <v>169</v>
      </c>
      <c r="D4" s="113"/>
      <c r="E4" s="113"/>
      <c r="F4" s="113"/>
      <c r="G4" s="38"/>
      <c r="H4" s="38"/>
    </row>
    <row r="5" spans="1:8" x14ac:dyDescent="0.25">
      <c r="B5" s="44"/>
      <c r="C5" s="114" t="s">
        <v>382</v>
      </c>
      <c r="D5" s="114"/>
      <c r="E5" s="114"/>
      <c r="F5" s="114"/>
    </row>
    <row r="6" spans="1:8" s="35" customFormat="1" ht="12" x14ac:dyDescent="0.2">
      <c r="B6" s="1"/>
      <c r="C6" s="121"/>
      <c r="D6" s="121"/>
    </row>
    <row r="7" spans="1:8" s="35" customFormat="1" x14ac:dyDescent="0.25">
      <c r="B7" s="1"/>
      <c r="C7" s="122"/>
      <c r="D7" s="122"/>
    </row>
    <row r="8" spans="1:8" ht="74.25" customHeight="1" x14ac:dyDescent="0.25">
      <c r="A8" s="120" t="s">
        <v>372</v>
      </c>
      <c r="B8" s="120"/>
      <c r="C8" s="120"/>
      <c r="D8" s="120"/>
      <c r="E8" s="120"/>
      <c r="F8" s="120"/>
    </row>
    <row r="9" spans="1:8" ht="15.75" x14ac:dyDescent="0.25">
      <c r="C9" s="106"/>
      <c r="F9" s="3" t="s">
        <v>1</v>
      </c>
    </row>
    <row r="10" spans="1:8" s="7" customFormat="1" ht="21" customHeight="1" x14ac:dyDescent="0.25">
      <c r="A10" s="123" t="s">
        <v>91</v>
      </c>
      <c r="B10" s="124"/>
      <c r="C10" s="110" t="s">
        <v>92</v>
      </c>
      <c r="D10" s="110">
        <v>2021</v>
      </c>
      <c r="E10" s="110">
        <v>2020</v>
      </c>
      <c r="F10" s="110">
        <v>2023</v>
      </c>
    </row>
    <row r="11" spans="1:8" s="5" customFormat="1" ht="47.25" x14ac:dyDescent="0.2">
      <c r="A11" s="103" t="s">
        <v>4</v>
      </c>
      <c r="B11" s="103" t="s">
        <v>93</v>
      </c>
      <c r="C11" s="119"/>
      <c r="D11" s="119"/>
      <c r="E11" s="119"/>
      <c r="F11" s="119"/>
    </row>
    <row r="12" spans="1:8" s="5" customFormat="1" ht="28.5" x14ac:dyDescent="0.2">
      <c r="A12" s="98" t="s">
        <v>5</v>
      </c>
      <c r="B12" s="99" t="s">
        <v>94</v>
      </c>
      <c r="C12" s="11" t="s">
        <v>95</v>
      </c>
      <c r="D12" s="104">
        <f>D13</f>
        <v>3129.1999999999971</v>
      </c>
      <c r="E12" s="104">
        <f>E13</f>
        <v>1997.2000000000116</v>
      </c>
      <c r="F12" s="104">
        <f>F13</f>
        <v>495.89999999999418</v>
      </c>
    </row>
    <row r="13" spans="1:8" ht="28.5" x14ac:dyDescent="0.25">
      <c r="A13" s="98" t="s">
        <v>5</v>
      </c>
      <c r="B13" s="100" t="s">
        <v>96</v>
      </c>
      <c r="C13" s="11" t="s">
        <v>97</v>
      </c>
      <c r="D13" s="104">
        <f>D14+D16</f>
        <v>3129.1999999999971</v>
      </c>
      <c r="E13" s="104">
        <f t="shared" ref="E13:F13" si="0">E14+E16</f>
        <v>1997.2000000000116</v>
      </c>
      <c r="F13" s="104">
        <f t="shared" si="0"/>
        <v>495.89999999999418</v>
      </c>
    </row>
    <row r="14" spans="1:8" ht="28.5" customHeight="1" x14ac:dyDescent="0.25">
      <c r="A14" s="101" t="s">
        <v>5</v>
      </c>
      <c r="B14" s="102" t="s">
        <v>98</v>
      </c>
      <c r="C14" s="15" t="s">
        <v>99</v>
      </c>
      <c r="D14" s="104">
        <f>D15</f>
        <v>-97104.3</v>
      </c>
      <c r="E14" s="104">
        <f>E15</f>
        <v>-100921.9</v>
      </c>
      <c r="F14" s="104">
        <f>F15</f>
        <v>-105156.1</v>
      </c>
    </row>
    <row r="15" spans="1:8" ht="45" x14ac:dyDescent="0.25">
      <c r="A15" s="101" t="s">
        <v>27</v>
      </c>
      <c r="B15" s="102" t="s">
        <v>100</v>
      </c>
      <c r="C15" s="15" t="s">
        <v>101</v>
      </c>
      <c r="D15" s="104">
        <v>-97104.3</v>
      </c>
      <c r="E15" s="104">
        <v>-100921.9</v>
      </c>
      <c r="F15" s="104">
        <v>-105156.1</v>
      </c>
    </row>
    <row r="16" spans="1:8" ht="28.5" customHeight="1" x14ac:dyDescent="0.25">
      <c r="A16" s="101" t="s">
        <v>5</v>
      </c>
      <c r="B16" s="102" t="s">
        <v>102</v>
      </c>
      <c r="C16" s="15" t="s">
        <v>103</v>
      </c>
      <c r="D16" s="104">
        <f>D17</f>
        <v>100233.5</v>
      </c>
      <c r="E16" s="104">
        <f>E17</f>
        <v>102919.1</v>
      </c>
      <c r="F16" s="104">
        <f>F17</f>
        <v>105652</v>
      </c>
    </row>
    <row r="17" spans="1:6" ht="45" x14ac:dyDescent="0.25">
      <c r="A17" s="101" t="s">
        <v>27</v>
      </c>
      <c r="B17" s="102" t="s">
        <v>104</v>
      </c>
      <c r="C17" s="15" t="s">
        <v>105</v>
      </c>
      <c r="D17" s="104">
        <v>100233.5</v>
      </c>
      <c r="E17" s="104">
        <v>102919.1</v>
      </c>
      <c r="F17" s="104">
        <v>105652</v>
      </c>
    </row>
    <row r="19" spans="1:6" ht="18.75" x14ac:dyDescent="0.3">
      <c r="B19" s="36"/>
      <c r="C19" s="36"/>
      <c r="D19" s="37"/>
    </row>
  </sheetData>
  <mergeCells count="12">
    <mergeCell ref="C3:F3"/>
    <mergeCell ref="E2:F2"/>
    <mergeCell ref="E10:E11"/>
    <mergeCell ref="F10:F11"/>
    <mergeCell ref="C4:F4"/>
    <mergeCell ref="C5:F5"/>
    <mergeCell ref="A8:F8"/>
    <mergeCell ref="C6:D6"/>
    <mergeCell ref="C7:D7"/>
    <mergeCell ref="A10:B10"/>
    <mergeCell ref="C10:C11"/>
    <mergeCell ref="D10:D11"/>
  </mergeCells>
  <pageMargins left="0.7" right="0.7" top="0.75" bottom="0.75" header="0.3" footer="0.3"/>
  <pageSetup paperSize="9" scale="98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2020-11-04T08:36:25Z</dcterms:modified>
</cp:coreProperties>
</file>